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695" activeTab="31"/>
  </bookViews>
  <sheets>
    <sheet name="目录" sheetId="40" r:id="rId1"/>
    <sheet name="1" sheetId="39" r:id="rId2"/>
    <sheet name="2" sheetId="1" r:id="rId3"/>
    <sheet name="3" sheetId="2" r:id="rId4"/>
    <sheet name="4" sheetId="3" r:id="rId5"/>
    <sheet name="5" sheetId="4" r:id="rId6"/>
    <sheet name="6" sheetId="5" r:id="rId7"/>
    <sheet name="7" sheetId="6" r:id="rId8"/>
    <sheet name="8" sheetId="42" r:id="rId9"/>
    <sheet name="9" sheetId="7" r:id="rId10"/>
    <sheet name="10" sheetId="8" r:id="rId11"/>
    <sheet name="11" sheetId="9" r:id="rId12"/>
    <sheet name="12" sheetId="10" r:id="rId13"/>
    <sheet name="13" sheetId="11" r:id="rId14"/>
    <sheet name="14" sheetId="12" r:id="rId15"/>
    <sheet name="15" sheetId="13" r:id="rId16"/>
    <sheet name="16" sheetId="14" r:id="rId17"/>
    <sheet name="17" sheetId="15" r:id="rId18"/>
    <sheet name="18" sheetId="16" r:id="rId19"/>
    <sheet name="19" sheetId="17" r:id="rId20"/>
    <sheet name="20" sheetId="18" r:id="rId21"/>
    <sheet name="21" sheetId="19" r:id="rId22"/>
    <sheet name="22" sheetId="20" r:id="rId23"/>
    <sheet name="23" sheetId="21" r:id="rId24"/>
    <sheet name="24" sheetId="22" r:id="rId25"/>
    <sheet name="25" sheetId="41" r:id="rId26"/>
    <sheet name="26" sheetId="43" r:id="rId27"/>
    <sheet name="27" sheetId="24" r:id="rId28"/>
    <sheet name="28" sheetId="29" r:id="rId29"/>
    <sheet name="29" sheetId="44" r:id="rId30"/>
    <sheet name="30" sheetId="25" r:id="rId31"/>
    <sheet name="31" sheetId="26" r:id="rId32"/>
  </sheets>
  <definedNames>
    <definedName name="_xlnm.Print_Area" localSheetId="2">'2'!$A$1:$E$49</definedName>
    <definedName name="_xlnm.Print_Titles" localSheetId="2">'2'!$3:$6,'2'!$A:$A</definedName>
    <definedName name="地区名称">#REF!</definedName>
  </definedNames>
  <calcPr calcId="144525"/>
</workbook>
</file>

<file path=xl/sharedStrings.xml><?xml version="1.0" encoding="utf-8"?>
<sst xmlns="http://schemas.openxmlformats.org/spreadsheetml/2006/main" count="976" uniqueCount="771">
  <si>
    <t xml:space="preserve"> 目 录</t>
  </si>
  <si>
    <t>2022年横峰县财政决算报告</t>
  </si>
  <si>
    <t>2022年横峰县一般公共预算收入决算表</t>
  </si>
  <si>
    <t>2022年横峰县一般公共预算支出决算表</t>
  </si>
  <si>
    <t>2022年横峰县一般公共预算本级支出决算明细表</t>
  </si>
  <si>
    <t>2022年横峰县本级一般公共预算基本支出决算表</t>
  </si>
  <si>
    <t>2022年横峰县一般公共预算转移支付决算表（分项目）</t>
  </si>
  <si>
    <t>2022年横峰县一般公共预算税收返还及转移支付决算表</t>
  </si>
  <si>
    <t>2022年横峰县税收返还及转移支付情况说明</t>
  </si>
  <si>
    <t>2022年横峰县政府一般债务限额和余额决算表</t>
  </si>
  <si>
    <t>2022年横峰县政府性基金预算收入决算表</t>
  </si>
  <si>
    <t>2022年横峰县政府性基金预算支出决算表</t>
  </si>
  <si>
    <t>2022年横峰县政府性基金预算本级支出决算表</t>
  </si>
  <si>
    <t>2022年横峰县政府性基金转移支付决算表（分项目）</t>
  </si>
  <si>
    <t>2022年横峰县政府性基金转移支付决算表（分地区）</t>
  </si>
  <si>
    <t>2022年横峰县专项债务限额和余额决算表</t>
  </si>
  <si>
    <t>2022年横峰县国有资本经营预算收入决算表</t>
  </si>
  <si>
    <t>2022年横峰县国有资本经营预算支出决算表</t>
  </si>
  <si>
    <t>2022年横峰县国有资本经营预算本级支出决算表</t>
  </si>
  <si>
    <t>2022年横峰县国有资本经营预算转移支付决算表（分项目）</t>
  </si>
  <si>
    <t>2022年横峰县国有资本经营预算转移支付决算表（分地区）</t>
  </si>
  <si>
    <t>2022年横峰县社会保险基金预算收入决算表</t>
  </si>
  <si>
    <t>2022年横峰县社会保险基金预算支出决算表</t>
  </si>
  <si>
    <t>2022年横峰县社会保险基金预算结余表</t>
  </si>
  <si>
    <t>2022年横峰县地方政府债务限额、余额决算表</t>
  </si>
  <si>
    <t>2022年横峰县举借政府债务情况说明</t>
  </si>
  <si>
    <t>2022年横峰县本级及所属地区政府债务发行、还本付息情况表</t>
  </si>
  <si>
    <t>2022年横峰县地方政府新增债券使用安排表</t>
  </si>
  <si>
    <t>2022年横峰县预算绩效管理工作开展情况说明</t>
  </si>
  <si>
    <t>2022年横峰县重大政策和重点项目绩效执行结果</t>
  </si>
  <si>
    <t>2022年横峰县一般公共预算财政拨款“三公”经费支出决算表</t>
  </si>
  <si>
    <t>2022年横峰县一般公共预算财政拨款“三公”经费支出情况说明</t>
  </si>
  <si>
    <r>
      <rPr>
        <sz val="22"/>
        <rFont val="方正小标宋简体"/>
        <charset val="134"/>
      </rPr>
      <t>横峰县人民政府关于2022年财政决算和</t>
    </r>
  </si>
  <si>
    <r>
      <rPr>
        <sz val="22"/>
        <rFont val="方正小标宋简体"/>
        <charset val="134"/>
      </rPr>
      <t>2023年上半年财政执行情况的报告</t>
    </r>
  </si>
  <si>
    <r>
      <rPr>
        <b/>
        <sz val="16"/>
        <rFont val="楷体_GB2312"/>
        <charset val="134"/>
      </rPr>
      <t xml:space="preserve"> </t>
    </r>
  </si>
  <si>
    <r>
      <rPr>
        <b/>
        <sz val="16"/>
        <rFont val="楷体_GB2312"/>
        <charset val="134"/>
      </rPr>
      <t>——2023年</t>
    </r>
    <r>
      <rPr>
        <sz val="16"/>
        <rFont val="楷体_GB2312"/>
        <charset val="134"/>
      </rPr>
      <t>1</t>
    </r>
    <r>
      <rPr>
        <b/>
        <sz val="16"/>
        <rFont val="楷体_GB2312"/>
        <charset val="134"/>
      </rPr>
      <t>0月</t>
    </r>
    <r>
      <rPr>
        <sz val="16"/>
        <rFont val="楷体_GB2312"/>
        <charset val="134"/>
      </rPr>
      <t>1</t>
    </r>
    <r>
      <rPr>
        <b/>
        <sz val="16"/>
        <rFont val="楷体_GB2312"/>
        <charset val="134"/>
      </rPr>
      <t>2日</t>
    </r>
    <r>
      <rPr>
        <b/>
        <sz val="16"/>
        <rFont val="楷体_GB2312"/>
        <charset val="134"/>
      </rPr>
      <t>在县十七届人大常委会第十五次会议上</t>
    </r>
  </si>
  <si>
    <r>
      <rPr>
        <b/>
        <sz val="16"/>
        <rFont val="楷体_GB2312"/>
        <charset val="134"/>
      </rPr>
      <t xml:space="preserve">县财政局局长  </t>
    </r>
    <r>
      <rPr>
        <b/>
        <sz val="16"/>
        <rFont val="楷体_GB2312"/>
        <charset val="134"/>
      </rPr>
      <t>刘永峰</t>
    </r>
  </si>
  <si>
    <r>
      <rPr>
        <sz val="16"/>
        <rFont val="仿宋_GB2312"/>
        <charset val="134"/>
      </rPr>
      <t xml:space="preserve"> </t>
    </r>
  </si>
  <si>
    <r>
      <rPr>
        <sz val="16"/>
        <rFont val="仿宋_GB2312"/>
        <charset val="134"/>
      </rPr>
      <t>主任、各位副主任、各位委员：</t>
    </r>
  </si>
  <si>
    <r>
      <rPr>
        <sz val="16"/>
        <rFont val="仿宋_GB2312"/>
        <charset val="134"/>
      </rPr>
      <t>受县人民政府委托，向县人大常委会作2022年财政决算报告，同时对今年上半年财政运行情况作简要汇报，请予审议。</t>
    </r>
  </si>
  <si>
    <r>
      <rPr>
        <sz val="16"/>
        <rFont val="黑体"/>
        <charset val="134"/>
      </rPr>
      <t>一、2022年财政决算情况</t>
    </r>
  </si>
  <si>
    <r>
      <rPr>
        <sz val="16"/>
        <rFont val="仿宋_GB2312"/>
        <charset val="134"/>
      </rPr>
      <t>2022年财政部门在县委、县政府的坚强领导下，在县人大、县政协的监督指导下，坚持以习近平新时代中国特色社会主义思想为指导，深入贯彻习近平总书记视察江西重要讲话精神，坚持稳中求进工作总基调，牢牢把握“稳住、进好、调优”原则，积极发挥职能作用，稳步推进财政改革，全力应对风险挑战，扎实有效开展各项工作，为经济社会发展提供了财政保障。执行情况如下：</t>
    </r>
  </si>
  <si>
    <r>
      <rPr>
        <sz val="16"/>
        <rFont val="楷体_GB2312"/>
        <charset val="134"/>
      </rPr>
      <t>（一）</t>
    </r>
    <r>
      <rPr>
        <b/>
        <sz val="16"/>
        <rFont val="楷体_GB2312"/>
        <charset val="134"/>
      </rPr>
      <t>2022年预算执行情况</t>
    </r>
  </si>
  <si>
    <r>
      <rPr>
        <b/>
        <sz val="16"/>
        <rFont val="仿宋_GB2312"/>
        <charset val="134"/>
      </rPr>
      <t>1.一般公共预算执行情况</t>
    </r>
  </si>
  <si>
    <r>
      <rPr>
        <sz val="16"/>
        <rFont val="仿宋_GB2312"/>
        <charset val="134"/>
      </rPr>
      <t>2022年全县财政总收入187323万元，比上年增长17.3%，税收收入占财政总收入的比重为90.6%。一般</t>
    </r>
    <r>
      <rPr>
        <sz val="16"/>
        <rFont val="仿宋_GB2312"/>
        <charset val="134"/>
      </rPr>
      <t>公共预算收入82957万元，</t>
    </r>
    <r>
      <rPr>
        <sz val="16"/>
        <rFont val="仿宋_GB2312"/>
        <charset val="134"/>
      </rPr>
      <t>比上年增收5485万元，</t>
    </r>
    <r>
      <rPr>
        <sz val="16"/>
        <rFont val="仿宋_GB2312"/>
        <charset val="134"/>
      </rPr>
      <t>增长7.1%，地方税收收入占一般公共预算收入的比重为78.8%</t>
    </r>
    <r>
      <rPr>
        <sz val="16"/>
        <rFont val="仿宋_GB2312"/>
        <charset val="134"/>
      </rPr>
      <t>。</t>
    </r>
    <r>
      <rPr>
        <sz val="16"/>
        <rFont val="仿宋_GB2312"/>
        <charset val="134"/>
      </rPr>
      <t>一般公共预算收入主要项目执行情况：税收收入完成65367万元，</t>
    </r>
    <r>
      <rPr>
        <sz val="16"/>
        <rFont val="仿宋_GB2312"/>
        <charset val="134"/>
      </rPr>
      <t>比上年增长4.6</t>
    </r>
    <r>
      <rPr>
        <sz val="16"/>
        <rFont val="仿宋_GB2312"/>
        <charset val="134"/>
      </rPr>
      <t>%，其中：增值税35837万元，比上年增长1.7%；</t>
    </r>
    <r>
      <rPr>
        <sz val="16"/>
        <rFont val="仿宋_GB2312"/>
        <charset val="134"/>
      </rPr>
      <t>企业所得税8765万元，比上年增长115.3%；</t>
    </r>
    <r>
      <rPr>
        <sz val="16"/>
        <rFont val="仿宋_GB2312"/>
        <charset val="134"/>
      </rPr>
      <t>城建税完成7175万元，比上年增长20.1%；契税完成4440万元，比上年下降45.9%。非税收入完成17590万元，比上年增长17.4%。</t>
    </r>
  </si>
  <si>
    <r>
      <rPr>
        <sz val="16"/>
        <rFont val="仿宋_GB2312"/>
        <charset val="134"/>
      </rPr>
      <t>2022年全县一般公共预算支出275721万元（包括上级补助、调入资金、一般债券转贷收入等安排的支出），比上年增长4.9%，一般公共预算支出主要科目执行情况是：</t>
    </r>
  </si>
  <si>
    <r>
      <rPr>
        <sz val="16"/>
        <rFont val="仿宋_GB2312"/>
        <charset val="134"/>
      </rPr>
      <t>一般公共服务支出20247万元，比上年增长0.7%；公共安全支出8892万元，比上年下降5.3%；教育支出42734万元，比上年增长3.9%，主要是加大了教育事业投入；科学技术支出6778万元，比上年下降0.3%；社会保障和就业支出33933万元，比上年增长19.9%，主要是提高相关社会保障标准，加大对就业领域的投入力度；卫生健康支出15390万元，比上年增长5.9%，主要是增加了疫情防控等相关投入；节能环保支出6160万元，比上年增长10.2%，主要是加大污染治理投入；城乡社区支出21066万元，比上年下降28.1%；农林水支出48381万元，比上年增长0.3%；资源勘探工业信息等支出47941万元，比上年增长69.1%，主要是</t>
    </r>
    <r>
      <rPr>
        <sz val="16"/>
        <rFont val="仿宋_GB2312"/>
        <charset val="134"/>
      </rPr>
      <t>助企纾困，加大扶持中小企业发展力度</t>
    </r>
    <r>
      <rPr>
        <sz val="16"/>
        <rFont val="仿宋_GB2312"/>
        <charset val="134"/>
      </rPr>
      <t>；住房保障支出8030万元，比上年增长399.4%，主要是机关事业单位公积金财配由上划到市级划拨调整为县预算单位按月缴纳；债务付息支出4045万元，比上年增长23.4%，主要是一般债券付息余额增加，付息支出相应增加。</t>
    </r>
  </si>
  <si>
    <r>
      <rPr>
        <sz val="16"/>
        <color rgb="FF000000"/>
        <rFont val="仿宋_GB2312"/>
        <charset val="134"/>
      </rPr>
      <t>2022年，我县一般公共预算收入82957万元，上级补助收入145601万元，地方政府一般债券收入24451万元，上年结余结转收入10993万元，调入资金77476万元，收入总量为345744万元。</t>
    </r>
  </si>
  <si>
    <r>
      <rPr>
        <sz val="16"/>
        <color rgb="FF000000"/>
        <rFont val="仿宋_GB2312"/>
        <charset val="134"/>
      </rPr>
      <t>一般公共预算支出275721万元，上解支出5691万元，地方政府一般债券还本支出10406万元，安排预算稳定调节基金40500万元，支出总量332318万元。</t>
    </r>
  </si>
  <si>
    <r>
      <rPr>
        <sz val="16"/>
        <rFont val="仿宋_GB2312"/>
        <charset val="134"/>
      </rPr>
      <t>收支相抵，年终结余13426元。</t>
    </r>
  </si>
  <si>
    <r>
      <rPr>
        <sz val="16"/>
        <rFont val="仿宋_GB2312"/>
        <charset val="134"/>
      </rPr>
      <t>根据《预算法》规定，其他有关事项报告如下：</t>
    </r>
  </si>
  <si>
    <r>
      <rPr>
        <b/>
        <sz val="16"/>
        <rFont val="仿宋_GB2312"/>
        <charset val="134"/>
      </rPr>
      <t>一般公共预算上级补助收入情况。</t>
    </r>
    <r>
      <rPr>
        <sz val="16"/>
        <rFont val="仿宋_GB2312"/>
        <charset val="134"/>
      </rPr>
      <t>2022年我县收到上级补助资金145601万元，比上年增长25.2%。其中：一般性转移支付117212万元，占上级补助收入的80.5%；专项转移支付17303万元，占上级补助收入的11.9%；返还性收入11086万元，占上级补助收入的7.6%。</t>
    </r>
  </si>
  <si>
    <r>
      <rPr>
        <b/>
        <sz val="16"/>
        <rFont val="仿宋_GB2312"/>
        <charset val="134"/>
      </rPr>
      <t>预备费安排使用情况。</t>
    </r>
    <r>
      <rPr>
        <sz val="16"/>
        <rFont val="仿宋_GB2312"/>
        <charset val="134"/>
      </rPr>
      <t>2022年，我县预备费预算安排3000万元，实际支出0万元。</t>
    </r>
  </si>
  <si>
    <r>
      <rPr>
        <b/>
        <sz val="16"/>
        <rFont val="仿宋_GB2312"/>
        <charset val="134"/>
      </rPr>
      <t>预算稳定调节基金收支情况。</t>
    </r>
    <r>
      <rPr>
        <sz val="16"/>
        <rFont val="仿宋_GB2312"/>
        <charset val="134"/>
      </rPr>
      <t>2022年预算稳定调节基金平衡预算后余额为0万元，预算执行中大力开源节流挖潜。按规定补充预算稳定调节基金40500万元，年末基金余额40500万元。</t>
    </r>
  </si>
  <si>
    <r>
      <rPr>
        <b/>
        <sz val="16"/>
        <rFont val="仿宋_GB2312"/>
        <charset val="134"/>
      </rPr>
      <t>“三公”经费使用管理情况。</t>
    </r>
    <r>
      <rPr>
        <sz val="16"/>
        <rFont val="仿宋_GB2312"/>
        <charset val="134"/>
      </rPr>
      <t>2022年，全县因公出国(境)经费、公务用车购置及运行费、公务接待费(合称“三公”经费)财政拨款支出1431万元，比2021年决算数减少226万元，比年初预算数节约95万元，主要是各部门贯彻落实中央八项规定精神和过紧日子有关要求，减少了相关支出。其中：因公出国(境)经费0万元，公务用车购置15万元，公务用车运行维护费374万元，公务接待费1042万元。</t>
    </r>
  </si>
  <si>
    <r>
      <rPr>
        <b/>
        <sz val="16"/>
        <rFont val="仿宋_GB2312"/>
        <charset val="134"/>
      </rPr>
      <t>2.政府性基金预算执行情况</t>
    </r>
  </si>
  <si>
    <r>
      <rPr>
        <sz val="16"/>
        <rFont val="仿宋_GB2312"/>
        <charset val="134"/>
      </rPr>
      <t>政府性基金预算收入98123万元，比上年增收8483万元，增长9.5%。加上上级补助收入2555万元、上年结转收入973万元、调入资金5824万元、债务转贷收入39227万元，收入总量为146702万元。政府性基金预算支出96920万元（其中专项债务传息支出7908万元），比上年减支23177万元，下降19.3%，主要是专项债券转贷收入减少，相应安排的支出减少。加上上解支出1725万元、债务还本支出13681万元、年终结余1005万元，支出总量为146702万元。</t>
    </r>
  </si>
  <si>
    <r>
      <rPr>
        <b/>
        <sz val="16"/>
        <rFont val="仿宋_GB2312"/>
        <charset val="134"/>
      </rPr>
      <t>3.社会保险基金预算执行情况</t>
    </r>
  </si>
  <si>
    <r>
      <rPr>
        <sz val="16"/>
        <rFont val="仿宋_GB2312"/>
        <charset val="134"/>
      </rPr>
      <t>社会保险基金预算总收入20278万元，社会保险基金预算总支出20297万元，当年收支结余-19万元，滚存结余18355万元。</t>
    </r>
  </si>
  <si>
    <r>
      <rPr>
        <b/>
        <sz val="16"/>
        <rFont val="仿宋_GB2312"/>
        <charset val="134"/>
      </rPr>
      <t>4.国有资本经营预算执行情况</t>
    </r>
  </si>
  <si>
    <r>
      <rPr>
        <sz val="16"/>
        <rFont val="仿宋_GB2312"/>
        <charset val="134"/>
      </rPr>
      <t>国有资本经营预算收入1942万元，调入一般公共预算1969万元。</t>
    </r>
  </si>
  <si>
    <r>
      <rPr>
        <b/>
        <sz val="16"/>
        <rFont val="楷体_GB2312"/>
        <charset val="134"/>
      </rPr>
      <t>（二）政府债务情况</t>
    </r>
  </si>
  <si>
    <r>
      <rPr>
        <sz val="16"/>
        <rFont val="仿宋_GB2312"/>
        <charset val="134"/>
      </rPr>
      <t>2022年底，我县地方政府债务限额为393556万元，其中：一般债务限额136307万元，专项债务限额257249万元。2022年末政府债务余额360330万元，其中：一般债务余额127290万元，专项债务余额 233040万元。</t>
    </r>
  </si>
  <si>
    <r>
      <rPr>
        <sz val="16"/>
        <rFont val="仿宋_GB2312"/>
        <charset val="134"/>
      </rPr>
      <t>2022年，我县支付地方政府债券到期本金24087万元，其中：一般债券10406万元；专项债券13681万元。支付地方债务利息11953万元，其中：一般债务利息4045万元；专项债务利息7908万元。</t>
    </r>
  </si>
  <si>
    <r>
      <rPr>
        <sz val="16"/>
        <rFont val="仿宋_GB2312"/>
        <charset val="134"/>
      </rPr>
      <t xml:space="preserve">   </t>
    </r>
    <r>
      <rPr>
        <b/>
        <sz val="16"/>
        <rFont val="楷体_GB2312"/>
        <charset val="134"/>
      </rPr>
      <t xml:space="preserve"> （三）2022年财政工作情况</t>
    </r>
  </si>
  <si>
    <r>
      <rPr>
        <sz val="16"/>
        <rFont val="仿宋_GB2312"/>
        <charset val="134"/>
      </rPr>
      <t>2022年，财政部门坚决贯彻县委、县政府决策部署，落实县人大有关决议要求，实施积极的财政政策并提升效能，扎实做好“防风险、保稳定、惠民生”等各项工作，为推动高质量发展提供坚实财政保障。</t>
    </r>
  </si>
  <si>
    <r>
      <rPr>
        <b/>
        <sz val="16"/>
        <rFont val="仿宋_GB2312"/>
        <charset val="134"/>
      </rPr>
      <t>一是挖潜增收，全力做大财政蛋糕。大力培植税源，</t>
    </r>
    <r>
      <rPr>
        <sz val="16"/>
        <rFont val="仿宋_GB2312"/>
        <charset val="134"/>
      </rPr>
      <t>积极应对经济下行压力，严格落实各项税费支持政策，加大综合治税力度，做到应收尽收，实现一般预算收入增长7.1%，地方税收收入占一般公共预算收入的比重78.8%，位列全市第二</t>
    </r>
    <r>
      <rPr>
        <sz val="16"/>
        <rFont val="仿宋_GB2312"/>
        <charset val="134"/>
      </rPr>
      <t>。</t>
    </r>
    <r>
      <rPr>
        <b/>
        <sz val="16"/>
        <rFont val="仿宋_GB2312"/>
        <charset val="134"/>
      </rPr>
      <t>积极向上争资，</t>
    </r>
    <r>
      <rPr>
        <sz val="16"/>
        <rFont val="仿宋_GB2312"/>
        <charset val="134"/>
      </rPr>
      <t>紧盯国家、省市宏观政策导向，加强部门间协调，积极开展向上争资工作，2022年共获得上级补助148172万元。</t>
    </r>
    <r>
      <rPr>
        <b/>
        <sz val="16"/>
        <rFont val="仿宋_GB2312"/>
        <charset val="134"/>
      </rPr>
      <t>做好项目谋划，</t>
    </r>
    <r>
      <rPr>
        <sz val="16"/>
        <rFont val="仿宋_GB2312"/>
        <charset val="134"/>
      </rPr>
      <t>积极储备债券申报项目，做实做细项目前期工作，积极争取债券资金，2022年新增政府债券转贷收入51277万元，其中：一般债券资金14050万元，专项债券资金37227万元。</t>
    </r>
  </si>
  <si>
    <r>
      <rPr>
        <b/>
        <sz val="16"/>
        <rFont val="仿宋_GB2312"/>
        <charset val="134"/>
      </rPr>
      <t>二是减负纾困，助推经济平稳运行。</t>
    </r>
    <r>
      <rPr>
        <sz val="16"/>
        <rFont val="仿宋_GB2312"/>
        <charset val="134"/>
      </rPr>
      <t>充分发挥财政政策导向作用，提升政策效能，全力助企纾困稳住经济大盘。</t>
    </r>
    <r>
      <rPr>
        <b/>
        <sz val="16"/>
        <rFont val="仿宋_GB2312"/>
        <charset val="134"/>
      </rPr>
      <t>落实组合式税费支持政策，</t>
    </r>
    <r>
      <rPr>
        <sz val="16"/>
        <rFont val="仿宋_GB2312"/>
        <charset val="134"/>
      </rPr>
      <t>2022年累计退、减、免、缓税42687万元。其中，增值税留抵退税23657万元，惠及户次104户；新增减税降费11040万元，惠及市场主体2447家。</t>
    </r>
    <r>
      <rPr>
        <b/>
        <sz val="16"/>
        <rFont val="仿宋_GB2312"/>
        <charset val="134"/>
      </rPr>
      <t>落实减免承租国有房屋租金政策，</t>
    </r>
    <r>
      <rPr>
        <sz val="16"/>
        <rFont val="仿宋_GB2312"/>
        <charset val="134"/>
      </rPr>
      <t>全年减免租金101.14万元，惠及租户104户，其中减免小微企业租金22.85万元，个体工商户租金78.29万元。</t>
    </r>
    <r>
      <rPr>
        <b/>
        <sz val="16"/>
        <rFont val="仿宋_GB2312"/>
        <charset val="134"/>
      </rPr>
      <t>强化惠企政策扶持，</t>
    </r>
    <r>
      <rPr>
        <sz val="16"/>
        <rFont val="仿宋_GB2312"/>
        <charset val="134"/>
      </rPr>
      <t>积极开展财政惠企政策入企宣传活动，切实帮助企业解决融资难、融资贵问题，发放“财园信贷通”贷款14232万元、“财农信贷通”贷款3470万元，惠及100余户中小微企业和新型农业经营主体。</t>
    </r>
  </si>
  <si>
    <r>
      <rPr>
        <b/>
        <sz val="16"/>
        <rFont val="仿宋_GB2312"/>
        <charset val="134"/>
      </rPr>
      <t>三是统筹财力，全面推进民生发展。</t>
    </r>
    <r>
      <rPr>
        <sz val="16"/>
        <rFont val="仿宋_GB2312"/>
        <charset val="134"/>
      </rPr>
      <t>进一步树牢政府部门过“紧日子”、老百姓过“好日子”思想，对民生支出重点倾斜，全年民生支出达190158万元。延续实施普惠性稳岗返还、失业保险扩围等减负稳岗扩就业政策。继续实施教育优先战略，全年教育支出占一般公共预算支出比重达15.5%。</t>
    </r>
    <r>
      <rPr>
        <sz val="16"/>
        <rFont val="仿宋_GB2312"/>
        <charset val="134"/>
      </rPr>
      <t>社会保障水平不断提升，城乡低保、优抚对象等救助资金标准进一步提高。强化疫情防控资金保障，确保人民群众生命健康得到坚强保障。持续改善生态环境，加大环保投入力度，全年投入节能环保资金6160万元，较上年增长10.2%，推进蓝天、碧水、净土保卫战。</t>
    </r>
  </si>
  <si>
    <r>
      <rPr>
        <b/>
        <sz val="16"/>
        <rFont val="仿宋_GB2312"/>
        <charset val="134"/>
      </rPr>
      <t>四是深化改革，提升财政治理效能。</t>
    </r>
    <r>
      <rPr>
        <sz val="16"/>
        <rFont val="仿宋_GB2312"/>
        <charset val="134"/>
      </rPr>
      <t>围绕促进财政治理体系和治理能力现代化，进一步提高财政资金配置效率，全面提升财政资金效益。</t>
    </r>
    <r>
      <rPr>
        <b/>
        <sz val="16"/>
        <rFont val="仿宋_GB2312"/>
        <charset val="134"/>
      </rPr>
      <t>预算绩效管理提质增效，</t>
    </r>
    <r>
      <rPr>
        <sz val="16"/>
        <rFont val="仿宋_GB2312"/>
        <charset val="134"/>
      </rPr>
      <t>基本建成“全方位、全过程、全覆盖”及“有评估、有目标、有监控、有评价、有应用”的预算绩效管理体系，实现预算和绩效管理一体化，预算绩效管理在全省考核中排名大幅提升。</t>
    </r>
    <r>
      <rPr>
        <b/>
        <sz val="16"/>
        <rFont val="仿宋_GB2312"/>
        <charset val="134"/>
      </rPr>
      <t>加大财政投资评审力度，</t>
    </r>
    <r>
      <rPr>
        <sz val="16"/>
        <rFont val="仿宋_GB2312"/>
        <charset val="134"/>
      </rPr>
      <t>按照“不唯增、不唯减、只唯实”的评审理念，全年评审项目249个，净核减金额11877万元，净核减率8.9%，有效地节省了财政资金，提高了财政资金使用效益</t>
    </r>
    <r>
      <rPr>
        <sz val="16"/>
        <rFont val="仿宋_GB2312"/>
        <charset val="134"/>
      </rPr>
      <t>。</t>
    </r>
    <r>
      <rPr>
        <b/>
        <sz val="16"/>
        <rFont val="仿宋_GB2312"/>
        <charset val="134"/>
      </rPr>
      <t>优化政府采购营商环境，</t>
    </r>
    <r>
      <rPr>
        <sz val="16"/>
        <rFont val="仿宋_GB2312"/>
        <charset val="134"/>
      </rPr>
      <t>大力推行政府阳光采购，持续推进“互联网+政府采购”模式，横峰县首单政府采购领域“不见面开标”招标工作在县公共资源交易中心顺利完成。2022年我县公开招标项目采用不见面开标方式的比例保持100%，居全市第一；开通政府采购监管平台投诉、质疑和举报的在线处理模块，畅通政府采购活动参与者的投诉和质疑渠道。</t>
    </r>
    <r>
      <rPr>
        <b/>
        <sz val="16"/>
        <rFont val="仿宋_GB2312"/>
        <charset val="134"/>
      </rPr>
      <t>聚焦数字财政建设，</t>
    </r>
    <r>
      <rPr>
        <sz val="16"/>
        <rFont val="仿宋_GB2312"/>
        <charset val="134"/>
      </rPr>
      <t>财政票据电子化改革持续深化，全面取消纸质票据，实现缴费、查询、打印、下载、查验电子票据“一条龙”自助服务；持续推进预算管理一体化系统建设，促进财政管理现代化、自动化，将财政管理工作由线下逐步转为线上。</t>
    </r>
  </si>
  <si>
    <r>
      <rPr>
        <b/>
        <sz val="16"/>
        <rFont val="仿宋_GB2312"/>
        <charset val="134"/>
      </rPr>
      <t>五是守牢底线，坚决防范财政风险。</t>
    </r>
    <r>
      <rPr>
        <sz val="16"/>
        <rFont val="仿宋_GB2312"/>
        <charset val="134"/>
      </rPr>
      <t>统筹发展和安全的关系，树牢底线思维，推动财政可持续运行。</t>
    </r>
    <r>
      <rPr>
        <b/>
        <sz val="16"/>
        <rFont val="仿宋_GB2312"/>
        <charset val="134"/>
      </rPr>
      <t>防控政府债务风险，</t>
    </r>
    <r>
      <rPr>
        <sz val="16"/>
        <rFont val="仿宋_GB2312"/>
        <charset val="134"/>
      </rPr>
      <t>积极向上争取政府再融资债券和新增债券额度，延长债务期限，优化债务结构，缓解偿债压力；坚决遏制隐性债务增量，妥善化解政府隐性债务存量，防范化解地方政府隐性债务风险。</t>
    </r>
    <r>
      <rPr>
        <b/>
        <sz val="16"/>
        <rFont val="仿宋_GB2312"/>
        <charset val="134"/>
      </rPr>
      <t>兜牢“三保”底线，</t>
    </r>
    <r>
      <rPr>
        <sz val="16"/>
        <rFont val="仿宋_GB2312"/>
        <charset val="134"/>
      </rPr>
      <t>统筹管理政府收支，足额编制“三保”预算，制定“三保”应急预案，建立财政“三保”资金专户管理制度，防范“三保”风险。</t>
    </r>
  </si>
  <si>
    <r>
      <rPr>
        <sz val="16"/>
        <rFont val="黑体"/>
        <charset val="134"/>
      </rPr>
      <t>二、2023年上半年预算执行情况</t>
    </r>
  </si>
  <si>
    <r>
      <rPr>
        <sz val="16"/>
        <rFont val="仿宋_GB2312"/>
        <charset val="134"/>
      </rPr>
      <t>上半年，全县财政总收入完成168651万元，占人大通过预算数的84.6%，比上年同期增收19998万元，增长13.5%，税占比87.4%；一般公共预算收入完成76897万元，比上年同期增收5136万元，增长7.2%，税收占一般公共预算收入比重为72.4%。</t>
    </r>
  </si>
  <si>
    <r>
      <rPr>
        <sz val="16"/>
        <rFont val="仿宋_GB2312"/>
        <charset val="134"/>
      </rPr>
      <t>一般公共预算收入分大项完成情况是：</t>
    </r>
  </si>
  <si>
    <r>
      <rPr>
        <sz val="16"/>
        <rFont val="仿宋_GB2312"/>
        <charset val="134"/>
      </rPr>
      <t>税收收入完成55645万元，比上年同期增长5.8%。其中：增值税地方所得部分完成38322万元，比上年同期增长19.7%；企业所得税地方所得部分完成5153万元，比上年同期下降18.9%；城建税完成4499万元，比上年同期下降28.1%；契税完成1467万元，比上年同期下降64.6%；</t>
    </r>
  </si>
  <si>
    <r>
      <rPr>
        <sz val="16"/>
        <rFont val="仿宋_GB2312"/>
        <charset val="134"/>
      </rPr>
      <t>非税收入完成21252万元，比上年同期增收2099万元，增长11%。其中：专项收入完成3233万元，比上年同期下降23.6%；行政事业性收费收入完成2789万元，比上年同期增长380.3%；罚没收入完成4057万元，比上年同期增长46.5%；国有资源有偿使用收入完成11017万元，比上年同期下降4.8%。</t>
    </r>
  </si>
  <si>
    <r>
      <rPr>
        <sz val="16"/>
        <rFont val="仿宋_GB2312"/>
        <charset val="134"/>
      </rPr>
      <t>上半年，全县一般公共预算支出150998万元，比上年同期增支5653万元，增长3.9%。主要支出项目完成情况：</t>
    </r>
  </si>
  <si>
    <r>
      <rPr>
        <sz val="16"/>
        <rFont val="仿宋_GB2312"/>
        <charset val="134"/>
      </rPr>
      <t>一般公共服务支出11584万元，比上年同期</t>
    </r>
    <r>
      <rPr>
        <sz val="16"/>
        <rFont val="仿宋_GB2312"/>
        <charset val="134"/>
      </rPr>
      <t>增长33.3</t>
    </r>
    <r>
      <rPr>
        <sz val="16"/>
        <rFont val="仿宋_GB2312"/>
        <charset val="134"/>
      </rPr>
      <t>%；公共安全支出4906万元，比上年同期增长5.7%；教育支出16768万元，比上年同期</t>
    </r>
    <r>
      <rPr>
        <sz val="16"/>
        <rFont val="仿宋_GB2312"/>
        <charset val="134"/>
      </rPr>
      <t>下降22.5</t>
    </r>
    <r>
      <rPr>
        <sz val="16"/>
        <rFont val="仿宋_GB2312"/>
        <charset val="134"/>
      </rPr>
      <t>%；科学技术支出3124万元，比上年同期</t>
    </r>
    <r>
      <rPr>
        <sz val="16"/>
        <rFont val="仿宋_GB2312"/>
        <charset val="134"/>
      </rPr>
      <t>下降53.2</t>
    </r>
    <r>
      <rPr>
        <sz val="16"/>
        <rFont val="仿宋_GB2312"/>
        <charset val="134"/>
      </rPr>
      <t>%；文化体育与传媒支出1362万元，比上年同期</t>
    </r>
    <r>
      <rPr>
        <sz val="16"/>
        <rFont val="仿宋_GB2312"/>
        <charset val="134"/>
      </rPr>
      <t>增长42.5</t>
    </r>
    <r>
      <rPr>
        <sz val="16"/>
        <rFont val="仿宋_GB2312"/>
        <charset val="134"/>
      </rPr>
      <t>%；社会保障和就业支出18273万元，比上年同期增长0.2%；卫生健康支出6830万元，比上年同期</t>
    </r>
    <r>
      <rPr>
        <sz val="16"/>
        <rFont val="仿宋_GB2312"/>
        <charset val="134"/>
      </rPr>
      <t>下降20.8</t>
    </r>
    <r>
      <rPr>
        <sz val="16"/>
        <rFont val="仿宋_GB2312"/>
        <charset val="134"/>
      </rPr>
      <t>%；节能环保支出734万元，比上年同期</t>
    </r>
    <r>
      <rPr>
        <sz val="16"/>
        <rFont val="仿宋_GB2312"/>
        <charset val="134"/>
      </rPr>
      <t>下降32.5</t>
    </r>
    <r>
      <rPr>
        <sz val="16"/>
        <rFont val="仿宋_GB2312"/>
        <charset val="134"/>
      </rPr>
      <t>%；城乡社区支出13796万元，比上年同期增长179.2%；农林水支出25205万元，比上年同期增长10.5%；交通运输支出11252万元，比上年同期</t>
    </r>
    <r>
      <rPr>
        <sz val="16"/>
        <rFont val="仿宋_GB2312"/>
        <charset val="134"/>
      </rPr>
      <t>增长448.3</t>
    </r>
    <r>
      <rPr>
        <sz val="16"/>
        <rFont val="仿宋_GB2312"/>
        <charset val="134"/>
      </rPr>
      <t>%；资源勘探信息等支出25644万元，比上年同期下降30.7%；自然资源海洋气象等支出2722万元，比上年同期</t>
    </r>
    <r>
      <rPr>
        <sz val="16"/>
        <rFont val="仿宋_GB2312"/>
        <charset val="134"/>
      </rPr>
      <t>增长221.4</t>
    </r>
    <r>
      <rPr>
        <sz val="16"/>
        <rFont val="仿宋_GB2312"/>
        <charset val="134"/>
      </rPr>
      <t>%；住房保障支出3705万元，比上年同期下降12.8%；灾害防治及应急管理支出1446万元，比上年同期增长36.9%。</t>
    </r>
  </si>
  <si>
    <r>
      <rPr>
        <sz val="16"/>
        <rFont val="仿宋_GB2312"/>
        <charset val="134"/>
      </rPr>
      <t>上半年，政府性基金预算收入35921万元，比上年同期下降46.2%;政府性基金预算支出50245万元，比上年同期下降36.4%。国有资本经营预算收入暂未实现,国有资本经营预算支出4万元。社会保险基金预算收入12700万元,社会保险基金预算支出 10564万元。</t>
    </r>
  </si>
  <si>
    <r>
      <rPr>
        <sz val="16"/>
        <rFont val="仿宋_GB2312"/>
        <charset val="134"/>
      </rPr>
      <t>主任、副主任、各位委员，2023年以来，财政局认真贯彻落实县委、县政府决策部署，认真执行县十七届人大三次会议相关决议，全面贯彻新发展理念，攻坚克难、担当实干，着力支持我县高质量发展。</t>
    </r>
  </si>
  <si>
    <r>
      <rPr>
        <sz val="16"/>
        <rFont val="仿宋_GB2312"/>
        <charset val="134"/>
      </rPr>
      <t xml:space="preserve">   </t>
    </r>
    <r>
      <rPr>
        <b/>
        <sz val="16"/>
        <rFont val="仿宋_GB2312"/>
        <charset val="134"/>
      </rPr>
      <t xml:space="preserve"> 一是财政收入增长稳定，</t>
    </r>
    <r>
      <rPr>
        <sz val="16"/>
        <rFont val="仿宋_GB2312"/>
        <charset val="134"/>
      </rPr>
      <t>一</t>
    </r>
    <r>
      <rPr>
        <sz val="16"/>
        <rFont val="仿宋_GB2312"/>
        <charset val="134"/>
      </rPr>
      <t>般公共预算收入完成76897万元，增长7.2%，达到年初人大审议通过数的85.8%。跑项争资取得新突破，上半年争取上级补助资金超过115000万元。15个专债项目通过省级评审，已发行专项债券11070万元。</t>
    </r>
  </si>
  <si>
    <r>
      <rPr>
        <b/>
        <sz val="16"/>
        <rFont val="仿宋_GB2312"/>
        <charset val="134"/>
      </rPr>
      <t>二是民生支出保障有力</t>
    </r>
    <r>
      <rPr>
        <sz val="16"/>
        <rFont val="仿宋_GB2312"/>
        <charset val="134"/>
      </rPr>
      <t>。认真践行以人民为中心的发展思想，坚持尽力而为、量力而行，集中力量推进民生实事项目有序进行。上半年，各项民生支出按照足额保障到位，全县民生领域支出104083万元，较上年同期增加1487万元，占一般公共预算支出68.9%。</t>
    </r>
  </si>
  <si>
    <r>
      <rPr>
        <b/>
        <sz val="16"/>
        <rFont val="仿宋_GB2312"/>
        <charset val="134"/>
      </rPr>
      <t>三是财政风险防范有效。</t>
    </r>
    <r>
      <rPr>
        <sz val="16"/>
        <rFont val="仿宋_GB2312"/>
        <charset val="134"/>
      </rPr>
      <t>强化财政运行监控，加强库款调控，确保了“三保”、债务还本付息、重点项目等支出保障，强化预算约束和政府投资项目管理，量力而行开展项目建设。通过预算管理一体化系统、直达资金监控系统、“三公”经费监管平台等系统平台开展预算单位的常态化监管，组织开展会计信息质量检查、重点项目绩效评价等财会监督，实现了财政的平稳运行。</t>
    </r>
  </si>
  <si>
    <r>
      <rPr>
        <sz val="16"/>
        <rFont val="黑体"/>
        <charset val="134"/>
      </rPr>
      <t>三、</t>
    </r>
    <r>
      <rPr>
        <sz val="16"/>
        <rFont val="黑体"/>
        <charset val="134"/>
      </rPr>
      <t>下半年工作重点</t>
    </r>
  </si>
  <si>
    <r>
      <rPr>
        <sz val="16"/>
        <rFont val="仿宋_GB2312"/>
        <charset val="134"/>
      </rPr>
      <t>下半年，我们将全面贯彻党的二十大精神，认真落实县委、县政府决策部署，紧紧围绕发展大局，紧扣县人代会批准的年度预算目标任务，严格执行人大批准的预算，打好组织收入、保障支出、改革创新、防范化解风险的组合拳，推动经济持续回升向好，实现质的有效提升和量的合理增长。重点做好以下工作：</t>
    </r>
  </si>
  <si>
    <r>
      <rPr>
        <b/>
        <sz val="16"/>
        <rFont val="仿宋_GB2312"/>
        <charset val="134"/>
      </rPr>
      <t>一是健全现代预算制度。</t>
    </r>
    <r>
      <rPr>
        <sz val="16"/>
        <rFont val="仿宋_GB2312"/>
        <charset val="134"/>
      </rPr>
      <t xml:space="preserve">牢固树立正确的政绩观、发展观，依法依规、实事求是、平稳有序组织财政收入，努力实现质的有效提升和量的合理增长。坚持政府过紧日子不动摇，把牢预算支出、资产配置、政府采购等关口，削减和取消低效无效支出，压减一般性支出，严格控制“三公”经费，勤俭节约办一切事业。密切关注部门预算执行情况，强化预算执行和库款管理。持续整治涉企违规收费，防止乱收费、乱罚款、乱摊派，不断优化营商环境。进一步强化预算绩效管理，提高财政资金使用效益。   </t>
    </r>
  </si>
  <si>
    <r>
      <rPr>
        <b/>
        <sz val="16"/>
        <rFont val="仿宋_GB2312"/>
        <charset val="134"/>
      </rPr>
      <t>二是兜牢兜实“三保”底线。</t>
    </r>
    <r>
      <rPr>
        <sz val="16"/>
        <rFont val="仿宋_GB2312"/>
        <charset val="134"/>
      </rPr>
      <t>坚持“三保”支出在预算安排和使用上的优先位置，加大对“三保”的动态监控力度，加频加密“三保”支出、库款管理等情况的监测预警，同时加强预算支出控制管理，健全财力长效保障机制，提高自我修复发展能力。</t>
    </r>
  </si>
  <si>
    <r>
      <rPr>
        <b/>
        <sz val="16"/>
        <rFont val="仿宋_GB2312"/>
        <charset val="134"/>
      </rPr>
      <t>三是防范化解财政风险。</t>
    </r>
    <r>
      <rPr>
        <sz val="16"/>
        <rFont val="仿宋_GB2312"/>
        <charset val="134"/>
      </rPr>
      <t>坚守好政府债务风险底线，积极防控法定债务风险,严格执行专项债券项目投向领域禁止类清单,严禁将专项债券用于经常性支出。防止法定债务风险堆积，打实打足化债资金，稳步推进存量债务化解，坚决兑现化债资金。自觉接受人大对地方政府的审查监督。</t>
    </r>
  </si>
  <si>
    <r>
      <rPr>
        <b/>
        <sz val="16"/>
        <rFont val="仿宋_GB2312"/>
        <charset val="134"/>
      </rPr>
      <t>四是加大财会监督力度。</t>
    </r>
    <r>
      <rPr>
        <sz val="16"/>
        <rFont val="仿宋_GB2312"/>
        <charset val="134"/>
      </rPr>
      <t>贯彻落实关于进一步加强财会监督工作的意见，推动形成财政部门主责监督、有关部门依责监督、各单位内部监督的财会监督体系。推进财会监督与人大监督等其他各类监督有机贯通、相互协调。开展财会监督和预算执行监督专项行动，进一步严肃财经纪律。</t>
    </r>
  </si>
  <si>
    <r>
      <rPr>
        <sz val="16"/>
        <rFont val="仿宋_GB2312"/>
        <charset val="134"/>
      </rPr>
      <t>主任、副主任、各位委员，做好2023年下半年财政工作任务艰巨、使命光荣！让我们更加紧密地团结在以习近平同志为核心的党中央周围，在县委、县政府的坚强领导下，自觉接受人大常委会的监督，认真落实本次会议审查意见，只争朝夕、担当实干、攻坚克难、砥砺奋进，发挥好职能作用，完成好使命任务。</t>
    </r>
  </si>
  <si>
    <r>
      <rPr>
        <b/>
        <sz val="16"/>
        <color rgb="FF333333"/>
        <rFont val="方正仿宋_GB2312"/>
        <charset val="134"/>
      </rPr>
      <t xml:space="preserve"> </t>
    </r>
  </si>
  <si>
    <r>
      <rPr>
        <sz val="10.5"/>
        <rFont val="Times New Roman"/>
        <charset val="134"/>
      </rPr>
      <t xml:space="preserve"> </t>
    </r>
  </si>
  <si>
    <t xml:space="preserve"> 单位：万元</t>
  </si>
  <si>
    <t>预算科目</t>
  </si>
  <si>
    <t>2021年决算数</t>
  </si>
  <si>
    <t>2022年预算数</t>
  </si>
  <si>
    <t>2022年调整预算数</t>
  </si>
  <si>
    <t>2022年决算数</t>
  </si>
  <si>
    <t>决算数为调整预算数的%</t>
  </si>
  <si>
    <t>决算数为上年决算数的%</t>
  </si>
  <si>
    <t>一、税收收入</t>
  </si>
  <si>
    <t>其中：增值税</t>
  </si>
  <si>
    <t xml:space="preserve">          企业所得税</t>
  </si>
  <si>
    <t xml:space="preserve">         个人所得税</t>
  </si>
  <si>
    <t xml:space="preserve">     城建税</t>
  </si>
  <si>
    <t>二、非税收入</t>
  </si>
  <si>
    <t>其中：专项收入</t>
  </si>
  <si>
    <t>行政事业性收费收入</t>
  </si>
  <si>
    <t>罚没收入</t>
  </si>
  <si>
    <t>国有资源有偿使用收入</t>
  </si>
  <si>
    <t>政府住房基金收入</t>
  </si>
  <si>
    <t>公共财政预算收入合计</t>
  </si>
  <si>
    <t>上级补助收入</t>
  </si>
  <si>
    <t xml:space="preserve">  其中：返还性收入</t>
  </si>
  <si>
    <t xml:space="preserve">  一般性转移支付收入</t>
  </si>
  <si>
    <t xml:space="preserve">  专项转移支付收入</t>
  </si>
  <si>
    <t>债券转贷收入</t>
  </si>
  <si>
    <t>待偿债置换一般债券上年结余</t>
  </si>
  <si>
    <t>动用预算稳定调节基金</t>
  </si>
  <si>
    <t>上年结余</t>
  </si>
  <si>
    <t>调入资金</t>
  </si>
  <si>
    <t>公共财政预算收入总计</t>
  </si>
  <si>
    <t>2022年横峰县公共预算支出决算表</t>
  </si>
  <si>
    <t>单位：万元</t>
  </si>
  <si>
    <t>支出项目</t>
  </si>
  <si>
    <t>公共财政支出</t>
  </si>
  <si>
    <t>其中：一般公共服务支出</t>
  </si>
  <si>
    <t>国防支出</t>
  </si>
  <si>
    <t>公共安全支出</t>
  </si>
  <si>
    <t>教育支出</t>
  </si>
  <si>
    <t>科学技术支出</t>
  </si>
  <si>
    <t>文化体育与传媒支出</t>
  </si>
  <si>
    <t>社会保障和就业支出</t>
  </si>
  <si>
    <t>卫生健康支出</t>
  </si>
  <si>
    <t>节能环保支出</t>
  </si>
  <si>
    <t>城乡社区支出</t>
  </si>
  <si>
    <t>农林水支出</t>
  </si>
  <si>
    <t>交通运输支出</t>
  </si>
  <si>
    <t>资源勘探信息等支出</t>
  </si>
  <si>
    <t>商业服务业等支出</t>
  </si>
  <si>
    <t>金融支出</t>
  </si>
  <si>
    <t>自然资源海洋气象等支出</t>
  </si>
  <si>
    <t>住房保障支出</t>
  </si>
  <si>
    <t>粮油物资储备支出</t>
  </si>
  <si>
    <t>灾害防治及应急管理支出</t>
  </si>
  <si>
    <t>其他支出</t>
  </si>
  <si>
    <t>预备费</t>
  </si>
  <si>
    <t>债务付息支出</t>
  </si>
  <si>
    <t>债务发行费用支出</t>
  </si>
  <si>
    <t>公共财政预算支出合计</t>
  </si>
  <si>
    <t>上解上级支出</t>
  </si>
  <si>
    <t xml:space="preserve">  其中：体制上解支出</t>
  </si>
  <si>
    <t xml:space="preserve">  专项上解支出</t>
  </si>
  <si>
    <t>债券还本支出</t>
  </si>
  <si>
    <t>安排预算稳定调节基金</t>
  </si>
  <si>
    <t>待偿债置换一般债券结余</t>
  </si>
  <si>
    <t>年终结余</t>
  </si>
  <si>
    <t>公共财政预算支出总计</t>
  </si>
  <si>
    <t>2022年横峰县公共预算本级支出决算表</t>
  </si>
  <si>
    <t>一般公共预算支出</t>
  </si>
  <si>
    <t>一般公共服务支出</t>
  </si>
  <si>
    <t xml:space="preserve">  人大事务</t>
  </si>
  <si>
    <t xml:space="preserve">  政协事务</t>
  </si>
  <si>
    <t xml:space="preserve">  政府办公厅(室)及相关机构事务</t>
  </si>
  <si>
    <t xml:space="preserve">  发展与改革事务</t>
  </si>
  <si>
    <t xml:space="preserve">  统计信息事务</t>
  </si>
  <si>
    <t xml:space="preserve">  财政事务</t>
  </si>
  <si>
    <t xml:space="preserve">  税收事务</t>
  </si>
  <si>
    <t xml:space="preserve">  审计事务</t>
  </si>
  <si>
    <t xml:space="preserve">  海关事务</t>
  </si>
  <si>
    <t xml:space="preserve">  纪检监察事务</t>
  </si>
  <si>
    <t xml:space="preserve">  商贸事务</t>
  </si>
  <si>
    <t xml:space="preserve">  知识产权事务</t>
  </si>
  <si>
    <t xml:space="preserve">  工商行政管理事务</t>
  </si>
  <si>
    <t xml:space="preserve">  质量技术监督与检验检疫事务</t>
  </si>
  <si>
    <t xml:space="preserve">  民族事务</t>
  </si>
  <si>
    <t xml:space="preserve">  宗教事务</t>
  </si>
  <si>
    <t xml:space="preserve">  港澳台侨事务</t>
  </si>
  <si>
    <t xml:space="preserve">  档案事务</t>
  </si>
  <si>
    <t xml:space="preserve">  民主党派及工商联事务</t>
  </si>
  <si>
    <t xml:space="preserve">  群众团体事务</t>
  </si>
  <si>
    <t xml:space="preserve">  党委办公厅(室)及相关机构事务</t>
  </si>
  <si>
    <t xml:space="preserve">  组织事务</t>
  </si>
  <si>
    <t xml:space="preserve">  宣传事务</t>
  </si>
  <si>
    <t xml:space="preserve">  统战事务</t>
  </si>
  <si>
    <t xml:space="preserve">  其他共产党事务支出</t>
  </si>
  <si>
    <t xml:space="preserve">  市场监督管理事务</t>
  </si>
  <si>
    <t xml:space="preserve">  其他一般公共服务支出</t>
  </si>
  <si>
    <t>外交支出</t>
  </si>
  <si>
    <t xml:space="preserve">  外交管理事务</t>
  </si>
  <si>
    <t xml:space="preserve">  驻外机构</t>
  </si>
  <si>
    <t xml:space="preserve">  对外援助</t>
  </si>
  <si>
    <t xml:space="preserve">  国际组织</t>
  </si>
  <si>
    <t xml:space="preserve">  对外合作与交流</t>
  </si>
  <si>
    <t xml:space="preserve">  对外宣传</t>
  </si>
  <si>
    <t xml:space="preserve">  边界勘界联检</t>
  </si>
  <si>
    <t xml:space="preserve">  其他外交支出</t>
  </si>
  <si>
    <t xml:space="preserve">  现役部队</t>
  </si>
  <si>
    <t xml:space="preserve">  国防科研事业</t>
  </si>
  <si>
    <t xml:space="preserve">  专项工程</t>
  </si>
  <si>
    <t xml:space="preserve">  国防动员</t>
  </si>
  <si>
    <t xml:space="preserve">  其他国防支出</t>
  </si>
  <si>
    <t xml:space="preserve">  武装警察</t>
  </si>
  <si>
    <t xml:space="preserve">  公安</t>
  </si>
  <si>
    <t xml:space="preserve">  国家安全</t>
  </si>
  <si>
    <t xml:space="preserve">  检察</t>
  </si>
  <si>
    <t xml:space="preserve">  法院</t>
  </si>
  <si>
    <t xml:space="preserve">  司法</t>
  </si>
  <si>
    <t xml:space="preserve">  监狱</t>
  </si>
  <si>
    <t xml:space="preserve">  强制隔离戒毒</t>
  </si>
  <si>
    <t xml:space="preserve">  国家保密</t>
  </si>
  <si>
    <t xml:space="preserve">  缉私警察</t>
  </si>
  <si>
    <t xml:space="preserve">  海警</t>
  </si>
  <si>
    <t xml:space="preserve">  其他公共安全支出</t>
  </si>
  <si>
    <t xml:space="preserve">  教育管理事务</t>
  </si>
  <si>
    <t xml:space="preserve">  普通教育</t>
  </si>
  <si>
    <t xml:space="preserve">  职业教育</t>
  </si>
  <si>
    <t xml:space="preserve">  成人教育</t>
  </si>
  <si>
    <t xml:space="preserve">  广播电视教育</t>
  </si>
  <si>
    <t xml:space="preserve">  留学教育</t>
  </si>
  <si>
    <t xml:space="preserve">  特殊教育</t>
  </si>
  <si>
    <t xml:space="preserve">  进修及培训</t>
  </si>
  <si>
    <t xml:space="preserve">  教育费附加安排的支出</t>
  </si>
  <si>
    <t xml:space="preserve">  其他教育支出</t>
  </si>
  <si>
    <t xml:space="preserve">  科学技术管理事务</t>
  </si>
  <si>
    <t xml:space="preserve">  基础研究</t>
  </si>
  <si>
    <t xml:space="preserve">  应用研究</t>
  </si>
  <si>
    <t xml:space="preserve">  技术研究与开发</t>
  </si>
  <si>
    <t xml:space="preserve">  科技条件与服务</t>
  </si>
  <si>
    <t xml:space="preserve">  社会科学</t>
  </si>
  <si>
    <t xml:space="preserve">  科学技术普及</t>
  </si>
  <si>
    <t xml:space="preserve">  科技交流与合作</t>
  </si>
  <si>
    <t xml:space="preserve">  科技重大项目</t>
  </si>
  <si>
    <t xml:space="preserve">  其他科学技术支出</t>
  </si>
  <si>
    <t xml:space="preserve">   文化和旅游</t>
  </si>
  <si>
    <t xml:space="preserve">  文物</t>
  </si>
  <si>
    <t xml:space="preserve">  体育</t>
  </si>
  <si>
    <t xml:space="preserve">  新闻出版电影</t>
  </si>
  <si>
    <t xml:space="preserve">  广播电视</t>
  </si>
  <si>
    <t xml:space="preserve">  其他文化体育与传媒支出</t>
  </si>
  <si>
    <t xml:space="preserve">  人力资源和社会保障管理事务</t>
  </si>
  <si>
    <t xml:space="preserve">  民政管理事务</t>
  </si>
  <si>
    <t xml:space="preserve">  财政对社会保险基金的补助</t>
  </si>
  <si>
    <t xml:space="preserve">  补充全国社会保障基金</t>
  </si>
  <si>
    <t xml:space="preserve">  企业改革补助</t>
  </si>
  <si>
    <t xml:space="preserve">  就业补助</t>
  </si>
  <si>
    <t xml:space="preserve">  抚恤</t>
  </si>
  <si>
    <t xml:space="preserve">  退役安置</t>
  </si>
  <si>
    <t xml:space="preserve">  社会福利</t>
  </si>
  <si>
    <t xml:space="preserve">  残疾人事业</t>
  </si>
  <si>
    <t xml:space="preserve">  行政事业单位养老支出</t>
  </si>
  <si>
    <t xml:space="preserve">  红十字事业</t>
  </si>
  <si>
    <t xml:space="preserve">  最低生活保障</t>
  </si>
  <si>
    <t xml:space="preserve">  临时救助</t>
  </si>
  <si>
    <t xml:space="preserve">  特困人员供养</t>
  </si>
  <si>
    <t xml:space="preserve">  补充道路交通事故社会救助基金</t>
  </si>
  <si>
    <t xml:space="preserve">  其他生活救助</t>
  </si>
  <si>
    <t xml:space="preserve">  财政对基本养老保险基金的补助</t>
  </si>
  <si>
    <t xml:space="preserve">  财政对其他社会保险基金的补助</t>
  </si>
  <si>
    <t xml:space="preserve">  退役军人管理事务</t>
  </si>
  <si>
    <t>财政代缴社会保险费支出</t>
  </si>
  <si>
    <t xml:space="preserve">  其他社会保障和就业支出</t>
  </si>
  <si>
    <t xml:space="preserve">  医疗卫生与计划生育管理事务</t>
  </si>
  <si>
    <t xml:space="preserve">  公立医院</t>
  </si>
  <si>
    <t xml:space="preserve">  基层医疗卫生机构</t>
  </si>
  <si>
    <t xml:space="preserve">  公共卫生</t>
  </si>
  <si>
    <t xml:space="preserve">  医疗保障</t>
  </si>
  <si>
    <t xml:space="preserve">  中医药</t>
  </si>
  <si>
    <t xml:space="preserve">  计划生育事务</t>
  </si>
  <si>
    <t xml:space="preserve">  行政事业单位医疗</t>
  </si>
  <si>
    <t xml:space="preserve">  财政对基本医疗保险基金的补助</t>
  </si>
  <si>
    <t xml:space="preserve">  医疗救助</t>
  </si>
  <si>
    <t xml:space="preserve">  优抚对象医疗</t>
  </si>
  <si>
    <t>医疗保障管理事务</t>
  </si>
  <si>
    <t xml:space="preserve">  老龄卫生健康事务</t>
  </si>
  <si>
    <t xml:space="preserve">  其他卫生健康支出</t>
  </si>
  <si>
    <t xml:space="preserve">  环境保护管理事务</t>
  </si>
  <si>
    <t xml:space="preserve">  环境监测与监察</t>
  </si>
  <si>
    <t xml:space="preserve">  污染防治</t>
  </si>
  <si>
    <t xml:space="preserve">  自然生态保护</t>
  </si>
  <si>
    <t xml:space="preserve">  天然林保护</t>
  </si>
  <si>
    <t xml:space="preserve">  退耕还林</t>
  </si>
  <si>
    <t xml:space="preserve">  风沙荒漠治理</t>
  </si>
  <si>
    <t xml:space="preserve">  退牧还草</t>
  </si>
  <si>
    <t xml:space="preserve">  已垦草原退耕还草</t>
  </si>
  <si>
    <t xml:space="preserve">  能源节约利用</t>
  </si>
  <si>
    <t xml:space="preserve">  污染减排</t>
  </si>
  <si>
    <t xml:space="preserve">  可再生能源</t>
  </si>
  <si>
    <t xml:space="preserve">  循环经济</t>
  </si>
  <si>
    <t xml:space="preserve">  能源管理事务</t>
  </si>
  <si>
    <t xml:space="preserve">  其他节能环保支出</t>
  </si>
  <si>
    <t xml:space="preserve">  城乡社区管理事务</t>
  </si>
  <si>
    <t xml:space="preserve">  城乡社区规划与管理</t>
  </si>
  <si>
    <t xml:space="preserve">  城乡社区公共设施</t>
  </si>
  <si>
    <t xml:space="preserve">  城乡社区环境卫生</t>
  </si>
  <si>
    <t xml:space="preserve">  建设市场管理与监督</t>
  </si>
  <si>
    <t xml:space="preserve">  其他城乡社区支出</t>
  </si>
  <si>
    <t>农业农村</t>
  </si>
  <si>
    <t>林业和草原</t>
  </si>
  <si>
    <t xml:space="preserve">  水利</t>
  </si>
  <si>
    <t xml:space="preserve">    其中:水资源费安排的支出</t>
  </si>
  <si>
    <t xml:space="preserve">  南水北调</t>
  </si>
  <si>
    <t xml:space="preserve">  巩固脱贫衔接乡村振兴</t>
  </si>
  <si>
    <t xml:space="preserve">  农业综合开发</t>
  </si>
  <si>
    <t xml:space="preserve">  农村综合改革</t>
  </si>
  <si>
    <t xml:space="preserve">  普惠金融发展支出</t>
  </si>
  <si>
    <t xml:space="preserve">  目标价格补贴</t>
  </si>
  <si>
    <t xml:space="preserve">  其他农林水支出</t>
  </si>
  <si>
    <t xml:space="preserve">  公路水路运输</t>
  </si>
  <si>
    <t xml:space="preserve">  铁路运输</t>
  </si>
  <si>
    <t xml:space="preserve">  民用航空运输</t>
  </si>
  <si>
    <t xml:space="preserve">  成品油价格改革对交通运输的补贴</t>
  </si>
  <si>
    <t xml:space="preserve">  邮政业支出</t>
  </si>
  <si>
    <t xml:space="preserve">  车辆购置税支出</t>
  </si>
  <si>
    <t xml:space="preserve">  其他交通运输支出</t>
  </si>
  <si>
    <t xml:space="preserve">  资源勘探开发</t>
  </si>
  <si>
    <t xml:space="preserve">  制造业</t>
  </si>
  <si>
    <t xml:space="preserve">  建筑业</t>
  </si>
  <si>
    <t xml:space="preserve">  工业和信息产业监管</t>
  </si>
  <si>
    <t xml:space="preserve">  安全生产监管</t>
  </si>
  <si>
    <t xml:space="preserve">  国有资产监管</t>
  </si>
  <si>
    <t xml:space="preserve">  支持中小企业发展和管理支出</t>
  </si>
  <si>
    <t xml:space="preserve">  其他资源勘探信息等支出</t>
  </si>
  <si>
    <t xml:space="preserve">  商业流通事务</t>
  </si>
  <si>
    <t xml:space="preserve">  旅游业管理与服务支出</t>
  </si>
  <si>
    <t xml:space="preserve">  涉外发展服务支出</t>
  </si>
  <si>
    <t xml:space="preserve">  其他商业服务业等支出</t>
  </si>
  <si>
    <t xml:space="preserve">  金融部门行政支出</t>
  </si>
  <si>
    <t xml:space="preserve">  金融部门监管支出</t>
  </si>
  <si>
    <t xml:space="preserve">  金融发展支出</t>
  </si>
  <si>
    <t xml:space="preserve">  金融调控支出</t>
  </si>
  <si>
    <t xml:space="preserve">  其他金融支出</t>
  </si>
  <si>
    <t>援助其他地区支出</t>
  </si>
  <si>
    <t xml:space="preserve">  一般公共服务</t>
  </si>
  <si>
    <t xml:space="preserve">  教育</t>
  </si>
  <si>
    <t xml:space="preserve">  文化体育与传媒</t>
  </si>
  <si>
    <t xml:space="preserve">  医疗卫生</t>
  </si>
  <si>
    <t xml:space="preserve">  节能环保</t>
  </si>
  <si>
    <t xml:space="preserve">  农业</t>
  </si>
  <si>
    <t xml:space="preserve">  交通运输</t>
  </si>
  <si>
    <t xml:space="preserve">  住房保障</t>
  </si>
  <si>
    <t xml:space="preserve">  其他支出</t>
  </si>
  <si>
    <t>自然资源事务</t>
  </si>
  <si>
    <t xml:space="preserve">  海洋管理事务</t>
  </si>
  <si>
    <t xml:space="preserve">  测绘事务</t>
  </si>
  <si>
    <t xml:space="preserve">  地震事务</t>
  </si>
  <si>
    <t xml:space="preserve">  气象事务</t>
  </si>
  <si>
    <t xml:space="preserve">  其他国土海洋气象等支出</t>
  </si>
  <si>
    <t xml:space="preserve">  保障性安居工程支出</t>
  </si>
  <si>
    <t xml:space="preserve">  住房改革支出</t>
  </si>
  <si>
    <t xml:space="preserve">  城乡社区住宅</t>
  </si>
  <si>
    <t>粮油物资事务</t>
  </si>
  <si>
    <t xml:space="preserve">  物资事务</t>
  </si>
  <si>
    <t xml:space="preserve">  能源储备</t>
  </si>
  <si>
    <t xml:space="preserve">  粮油储备</t>
  </si>
  <si>
    <t xml:space="preserve">  重要商品储备</t>
  </si>
  <si>
    <t xml:space="preserve">  应急管理事务</t>
  </si>
  <si>
    <t xml:space="preserve">  消防事务</t>
  </si>
  <si>
    <t xml:space="preserve">  森林消防事务</t>
  </si>
  <si>
    <t xml:space="preserve">  自然灾害防治</t>
  </si>
  <si>
    <t xml:space="preserve">  自然灾害救灾及恢复重建支出</t>
  </si>
  <si>
    <t>其他灾害防治及应急管理支出(款)</t>
  </si>
  <si>
    <t>其他支出(类)</t>
  </si>
  <si>
    <t xml:space="preserve">  年初预留</t>
  </si>
  <si>
    <t xml:space="preserve">  其他支出(款)</t>
  </si>
  <si>
    <t xml:space="preserve">  中央政府国内债务付息支出</t>
  </si>
  <si>
    <t xml:space="preserve">  中央政府国外债务付息支出</t>
  </si>
  <si>
    <t xml:space="preserve">  地方政府一般债务付息支出</t>
  </si>
  <si>
    <t xml:space="preserve">  中央政府国内债务发行费用支出</t>
  </si>
  <si>
    <t xml:space="preserve">  中央政府国外债务发行费用支出</t>
  </si>
  <si>
    <t xml:space="preserve">  地方政府一般债务发行费用支出</t>
  </si>
  <si>
    <t>2022年横峰县县级基本支出决算表</t>
  </si>
  <si>
    <t>科目名称</t>
  </si>
  <si>
    <t>支出合计</t>
  </si>
  <si>
    <t>工资福利支出</t>
  </si>
  <si>
    <t xml:space="preserve">  基本工资</t>
  </si>
  <si>
    <t xml:space="preserve">  津贴补贴</t>
  </si>
  <si>
    <t xml:space="preserve">  奖金</t>
  </si>
  <si>
    <t xml:space="preserve">  伙食补助费</t>
  </si>
  <si>
    <t xml:space="preserve">  绩效工资</t>
  </si>
  <si>
    <t xml:space="preserve">  机关事业单位基本养老保险缴费</t>
  </si>
  <si>
    <t xml:space="preserve">  职业年金缴费</t>
  </si>
  <si>
    <t>职工基本医疗保险缴费</t>
  </si>
  <si>
    <t>公务员医疗补助缴费</t>
  </si>
  <si>
    <t xml:space="preserve">  其他社会保障  缴费</t>
  </si>
  <si>
    <t>住房公积金</t>
  </si>
  <si>
    <t>医疗费</t>
  </si>
  <si>
    <t xml:space="preserve">  其他工资福利支出</t>
  </si>
  <si>
    <t>商品和服务支出</t>
  </si>
  <si>
    <t xml:space="preserve">  办公费</t>
  </si>
  <si>
    <t xml:space="preserve">  印刷费</t>
  </si>
  <si>
    <t xml:space="preserve">  咨询费</t>
  </si>
  <si>
    <t xml:space="preserve">  手续费</t>
  </si>
  <si>
    <t xml:space="preserve">  水费</t>
  </si>
  <si>
    <t xml:space="preserve">  电费</t>
  </si>
  <si>
    <t xml:space="preserve">  邮电费</t>
  </si>
  <si>
    <t xml:space="preserve">  取暖费</t>
  </si>
  <si>
    <t xml:space="preserve">  物业管理费</t>
  </si>
  <si>
    <t xml:space="preserve">  差旅费</t>
  </si>
  <si>
    <t xml:space="preserve">  因公出国（境）费用</t>
  </si>
  <si>
    <t xml:space="preserve">  维修（护）费</t>
  </si>
  <si>
    <t xml:space="preserve">  租赁费</t>
  </si>
  <si>
    <t xml:space="preserve">  会议费</t>
  </si>
  <si>
    <t xml:space="preserve">  培训费</t>
  </si>
  <si>
    <t xml:space="preserve">  公务接待费</t>
  </si>
  <si>
    <t xml:space="preserve">  专用材料费</t>
  </si>
  <si>
    <t xml:space="preserve">  被装购置费</t>
  </si>
  <si>
    <t xml:space="preserve">  专用燃料费</t>
  </si>
  <si>
    <t xml:space="preserve">  劳务费</t>
  </si>
  <si>
    <t xml:space="preserve">  委托业务费</t>
  </si>
  <si>
    <t xml:space="preserve">  工会经费</t>
  </si>
  <si>
    <t xml:space="preserve">  福利费</t>
  </si>
  <si>
    <t xml:space="preserve">  公务用车运行维护费</t>
  </si>
  <si>
    <t xml:space="preserve">  其他交通费用</t>
  </si>
  <si>
    <t xml:space="preserve">  税金及附加费用</t>
  </si>
  <si>
    <t xml:space="preserve">  其他商品和服务支出</t>
  </si>
  <si>
    <t>对个人和家庭的补助</t>
  </si>
  <si>
    <t xml:space="preserve">  离休费</t>
  </si>
  <si>
    <t xml:space="preserve">  退休费</t>
  </si>
  <si>
    <t xml:space="preserve">  退职（役）费</t>
  </si>
  <si>
    <t xml:space="preserve">  抚恤金</t>
  </si>
  <si>
    <t xml:space="preserve">  生活补贴</t>
  </si>
  <si>
    <t xml:space="preserve">  救济费</t>
  </si>
  <si>
    <t xml:space="preserve">  医疗补助</t>
  </si>
  <si>
    <t xml:space="preserve">  助学金</t>
  </si>
  <si>
    <t xml:space="preserve">  奖励金</t>
  </si>
  <si>
    <t xml:space="preserve">  个人农业生产补贴</t>
  </si>
  <si>
    <t xml:space="preserve">  住房公积金</t>
  </si>
  <si>
    <t xml:space="preserve">  提租补贴</t>
  </si>
  <si>
    <t xml:space="preserve">  购房补贴</t>
  </si>
  <si>
    <t xml:space="preserve">  采暖补贴</t>
  </si>
  <si>
    <t xml:space="preserve">  物业服务补贴</t>
  </si>
  <si>
    <t xml:space="preserve">  其他对个人和家庭的补助支出</t>
  </si>
  <si>
    <t>资本性支出</t>
  </si>
  <si>
    <t xml:space="preserve">  房屋建筑物购建</t>
  </si>
  <si>
    <t xml:space="preserve">  办公设备购置</t>
  </si>
  <si>
    <t xml:space="preserve">  专用设备购置</t>
  </si>
  <si>
    <t xml:space="preserve">  基础设施建设</t>
  </si>
  <si>
    <t xml:space="preserve">  大型修缮</t>
  </si>
  <si>
    <t xml:space="preserve">  信息网络及软件购置更新</t>
  </si>
  <si>
    <t xml:space="preserve">  物资储备</t>
  </si>
  <si>
    <t xml:space="preserve">  土地补偿</t>
  </si>
  <si>
    <t xml:space="preserve">  安置补助</t>
  </si>
  <si>
    <t xml:space="preserve">  地上附着物和青苗补偿</t>
  </si>
  <si>
    <t xml:space="preserve">  拆迁补偿</t>
  </si>
  <si>
    <t xml:space="preserve">  公务用车购置</t>
  </si>
  <si>
    <t xml:space="preserve">  其他交通工具购置</t>
  </si>
  <si>
    <t xml:space="preserve">  产权参股</t>
  </si>
  <si>
    <t xml:space="preserve">  其他资本性支出</t>
  </si>
  <si>
    <t>2022年度横峰县转移支付分项目决算表</t>
  </si>
  <si>
    <t/>
  </si>
  <si>
    <t>项目</t>
  </si>
  <si>
    <t>一般性转移支付决算数：</t>
  </si>
  <si>
    <t>均衡性转移支付</t>
  </si>
  <si>
    <t>欠发达地区转移支付收入</t>
  </si>
  <si>
    <t>县级基本财力保障机制奖补资金</t>
  </si>
  <si>
    <t>结算补助</t>
  </si>
  <si>
    <t xml:space="preserve">    革命老区转移支付收入</t>
  </si>
  <si>
    <t>产粮（油）大县奖励资金</t>
  </si>
  <si>
    <t>重点生态功能区转移支付</t>
  </si>
  <si>
    <t>固定数额补助</t>
  </si>
  <si>
    <t>一般公共服务共同财政事权转移支付收入</t>
  </si>
  <si>
    <t>国防共同财政事权转移支付收入</t>
  </si>
  <si>
    <t xml:space="preserve">    公共安全共同财政事权转移支付收入  </t>
  </si>
  <si>
    <t xml:space="preserve">    教育共同财政事权转移支付收入  </t>
  </si>
  <si>
    <t xml:space="preserve">    科学技术共同财政事权转移支付收入  </t>
  </si>
  <si>
    <t xml:space="preserve">    文化旅游体育与传媒共同财政事权转移支付收入  </t>
  </si>
  <si>
    <t xml:space="preserve">    社会保障和就业共同财政事权转移支付收入  </t>
  </si>
  <si>
    <t xml:space="preserve">    医疗卫生共同财政事权转移支付收入   </t>
  </si>
  <si>
    <t xml:space="preserve">    节能环保共同财政事权转移支付收入  </t>
  </si>
  <si>
    <t xml:space="preserve">    农林水共同财政事权转移支付收入  </t>
  </si>
  <si>
    <t xml:space="preserve">    交通运输共同财政事权转移支付收入  </t>
  </si>
  <si>
    <t xml:space="preserve">    住房保障共同财政事权转移支付收入  </t>
  </si>
  <si>
    <t>灾害防治及应急管理共同财政事权转移支付收入</t>
  </si>
  <si>
    <t xml:space="preserve">    增值税留抵退税转移支付收入</t>
  </si>
  <si>
    <t xml:space="preserve">    其他退税减税降费转移支付收入</t>
  </si>
  <si>
    <t xml:space="preserve">    补充县区财力转移支付收入</t>
  </si>
  <si>
    <t xml:space="preserve">    其他一般性转移支付收入</t>
  </si>
  <si>
    <t>专项转移支付决算数</t>
  </si>
  <si>
    <t xml:space="preserve">    一般公共服务</t>
  </si>
  <si>
    <t xml:space="preserve">    国防</t>
  </si>
  <si>
    <t xml:space="preserve">    公共安全</t>
  </si>
  <si>
    <t xml:space="preserve">    教育</t>
  </si>
  <si>
    <t xml:space="preserve">    科学技术</t>
  </si>
  <si>
    <t xml:space="preserve">    文化旅游体育与传媒</t>
  </si>
  <si>
    <t xml:space="preserve">    社会保障和就业</t>
  </si>
  <si>
    <t xml:space="preserve">    卫生健康</t>
  </si>
  <si>
    <t xml:space="preserve">    节能环保</t>
  </si>
  <si>
    <t xml:space="preserve">    城乡社区</t>
  </si>
  <si>
    <t xml:space="preserve">    农林水</t>
  </si>
  <si>
    <t xml:space="preserve">    交通运输</t>
  </si>
  <si>
    <t xml:space="preserve">    资源勘探工业信息等</t>
  </si>
  <si>
    <t xml:space="preserve">    商业服务业等</t>
  </si>
  <si>
    <t xml:space="preserve">    金融</t>
  </si>
  <si>
    <t xml:space="preserve">    自然资源海洋气象等</t>
  </si>
  <si>
    <t xml:space="preserve">    住房保障</t>
  </si>
  <si>
    <t xml:space="preserve">    粮油物资储备</t>
  </si>
  <si>
    <t xml:space="preserve">    灾害防治及应急管理</t>
  </si>
  <si>
    <t xml:space="preserve">    其他收入</t>
  </si>
  <si>
    <t>2022年横峰县税收返还及转移支付决算表</t>
  </si>
  <si>
    <t>地区</t>
  </si>
  <si>
    <t>税收返还决算数</t>
  </si>
  <si>
    <t>一般性转移支付决算数</t>
  </si>
  <si>
    <t>合  计</t>
  </si>
  <si>
    <t>横峰县</t>
  </si>
  <si>
    <t>2022年横峰县税收返还及转移</t>
  </si>
  <si>
    <t>支付情况说明</t>
  </si>
  <si>
    <t xml:space="preserve"> </t>
  </si>
  <si>
    <t>2022年我县公共预算税收返还及转移支付合计145601万元，具体情况如下：</t>
  </si>
  <si>
    <t>一、税收返还</t>
  </si>
  <si>
    <t>2022年我县税收返还决算数11086万元，其中：所得税基数返还收入42万元；成品油税费改革税收返还收入161万元；增值税税收返还收入1677万元；消费税税收返还收入1万元；增值税“五五分享”税收返还收入-1305万元；其他税收返还收入10510万元。</t>
  </si>
  <si>
    <r>
      <rPr>
        <sz val="18"/>
        <rFont val="楷体"/>
        <charset val="134"/>
      </rPr>
      <t>二、</t>
    </r>
    <r>
      <rPr>
        <sz val="18"/>
        <rFont val="楷体"/>
        <charset val="134"/>
      </rPr>
      <t>一般性转移支付</t>
    </r>
  </si>
  <si>
    <t>2022年我县一般性转移支付决算数117212万元，其中：均衡性转移支付收入29066万元；县级基本财力保障机制奖补资金收入11695万元；结算补助收入9482万元；产粮(油)大县奖励资金收入1216万元；重点生态功能区转移支付收入1962万元；固定数额补助收入7670万元；革命老区转移支付收入1413万元；欠发达地区转移支付收入4766万元。</t>
  </si>
  <si>
    <r>
      <rPr>
        <sz val="18"/>
        <rFont val="楷体"/>
        <charset val="134"/>
      </rPr>
      <t>三、</t>
    </r>
    <r>
      <rPr>
        <sz val="18"/>
        <rFont val="楷体"/>
        <charset val="134"/>
      </rPr>
      <t>专项转移支付</t>
    </r>
  </si>
  <si>
    <t>2022年我县专项性转移支付决算数17303万元，其中：一般公共服务149万元；教育2132万元； 社会保障和就业3766万元；卫生健康284万元；节能环保84万元；农林水9252万元；交通运输30万元，住房保障515万元。</t>
  </si>
  <si>
    <t>横峰县2022年地方政府一般债务限额及余额决算表</t>
  </si>
  <si>
    <t>单位：亿元</t>
  </si>
  <si>
    <t>2022年债务限额</t>
  </si>
  <si>
    <t>2022年债务余额</t>
  </si>
  <si>
    <t>一般债务</t>
  </si>
  <si>
    <t>2022年横峰县基金收入决算表</t>
  </si>
  <si>
    <t xml:space="preserve">  单位：万元</t>
  </si>
  <si>
    <t>收入项目</t>
  </si>
  <si>
    <t>决算数为预算数的%</t>
  </si>
  <si>
    <t>大中型水库库区基金收入</t>
  </si>
  <si>
    <t>国有土地使用权出让收入</t>
  </si>
  <si>
    <t>国有土地收益基金收入</t>
  </si>
  <si>
    <t>农业土地开发资金收入</t>
  </si>
  <si>
    <t>城市基础设施配套费收入</t>
  </si>
  <si>
    <t>小型水库移民扶助基金收入</t>
  </si>
  <si>
    <t>污水处理费收入</t>
  </si>
  <si>
    <t>散装水泥专项资金收入</t>
  </si>
  <si>
    <t>新型墙体材料专项基金收入</t>
  </si>
  <si>
    <t>彩票公益金收入</t>
  </si>
  <si>
    <t>基金收入合计</t>
  </si>
  <si>
    <t>债务转贷收入</t>
  </si>
  <si>
    <t>基金收入总计</t>
  </si>
  <si>
    <t>2022年横峰县基金支出决算表</t>
  </si>
  <si>
    <t>文化旅游体育与传媒支出</t>
  </si>
  <si>
    <t>地方政府专项债务付息支出</t>
  </si>
  <si>
    <t>基金支出合计</t>
  </si>
  <si>
    <t>调出资金</t>
  </si>
  <si>
    <t>债务还本支出</t>
  </si>
  <si>
    <t>基金支出总计</t>
  </si>
  <si>
    <t>2022年横峰县基金本级支出决算表</t>
  </si>
  <si>
    <t>国家电影事业发展专项资金安排的支出</t>
  </si>
  <si>
    <t>旅游发展基金支出</t>
  </si>
  <si>
    <t xml:space="preserve">  大中型水库移民后期扶持基金支出</t>
  </si>
  <si>
    <t xml:space="preserve">  小型水库移民扶助基金及对应专项债务收入安排的支出</t>
  </si>
  <si>
    <t xml:space="preserve">  国有土地使用权出让收入及对应专项债务收入安排的支出</t>
  </si>
  <si>
    <t xml:space="preserve">  国有土地收益基金及对应专项债务收入安排的支出</t>
  </si>
  <si>
    <t xml:space="preserve">  土地储备专项债券收入安排的支出</t>
  </si>
  <si>
    <t xml:space="preserve">  棚户区改造专项债券收入安排的支出 </t>
  </si>
  <si>
    <t xml:space="preserve"> 农业土地开发资金及对应专项债务收入安排的支出</t>
  </si>
  <si>
    <t>大中型水库库区基金及对应专项债务收入安排的支出</t>
  </si>
  <si>
    <t>城市基础设施配套费相关支出</t>
  </si>
  <si>
    <t>污水处理费相关支出</t>
  </si>
  <si>
    <t>彩票公益金相关支出</t>
  </si>
  <si>
    <t>其他政府性基金及对应专项债务收入安排的支出</t>
  </si>
  <si>
    <t xml:space="preserve">  地方政府专项债务付息及发行支出</t>
  </si>
  <si>
    <t>抗疫特别国债安排的支出</t>
  </si>
  <si>
    <t>2022年横峰县基金转移支付决算表（分项目）</t>
  </si>
  <si>
    <t>国家电影事业发展专项资金收入</t>
  </si>
  <si>
    <t>大中型水库移民后期扶持基金收入</t>
  </si>
  <si>
    <t>城市基础设施配套费相关收入</t>
  </si>
  <si>
    <t>旅游发展基金收入</t>
  </si>
  <si>
    <t>国有土地使用权出让相关收入</t>
  </si>
  <si>
    <t>2022年横峰县基金转移支付支出决算表</t>
  </si>
  <si>
    <t xml:space="preserve">      单位：万元</t>
  </si>
  <si>
    <t>基金转移支付决算数</t>
  </si>
  <si>
    <t>横峰县2022年地方政府专项债务限额及余额决算表</t>
  </si>
  <si>
    <t>专项债务</t>
  </si>
  <si>
    <t>2022年度横峰县国有资本经营预算收入表</t>
  </si>
  <si>
    <t>国有资本经营收入</t>
  </si>
  <si>
    <t>非税收入</t>
  </si>
  <si>
    <t xml:space="preserve">  国有资本经营收入</t>
  </si>
  <si>
    <t xml:space="preserve">    利润收入</t>
  </si>
  <si>
    <t xml:space="preserve">      烟草企业利润收入</t>
  </si>
  <si>
    <t xml:space="preserve">      石油石化企业利润收入</t>
  </si>
  <si>
    <t xml:space="preserve">      电力企业利润收入</t>
  </si>
  <si>
    <t xml:space="preserve">      电信企业利润收入</t>
  </si>
  <si>
    <t xml:space="preserve">      煤炭企业利润收入</t>
  </si>
  <si>
    <t xml:space="preserve">      有色冶金采掘企业利润收入</t>
  </si>
  <si>
    <t xml:space="preserve">      钢铁企业利润收入</t>
  </si>
  <si>
    <t xml:space="preserve">      化工企业利润收入</t>
  </si>
  <si>
    <t xml:space="preserve">      运输企业利润收入</t>
  </si>
  <si>
    <t xml:space="preserve">      电子企业利润收入</t>
  </si>
  <si>
    <t xml:space="preserve">      机械企业利润收入</t>
  </si>
  <si>
    <t xml:space="preserve">      投资服务企业利润收入</t>
  </si>
  <si>
    <t xml:space="preserve">      纺织轻工企业利润收入</t>
  </si>
  <si>
    <t xml:space="preserve">      贸易企业利润收入</t>
  </si>
  <si>
    <t xml:space="preserve">      建筑施工企业利润收入</t>
  </si>
  <si>
    <t xml:space="preserve">      房地产企业利润收入</t>
  </si>
  <si>
    <t xml:space="preserve">      建材企业利润收入</t>
  </si>
  <si>
    <t xml:space="preserve">      境外企业利润收入</t>
  </si>
  <si>
    <t xml:space="preserve">      对外合作企业利润收入</t>
  </si>
  <si>
    <t xml:space="preserve">      医药企业利润收入</t>
  </si>
  <si>
    <t xml:space="preserve">      农林牧渔企业利润收入</t>
  </si>
  <si>
    <t xml:space="preserve">      邮政企业利润收入</t>
  </si>
  <si>
    <t xml:space="preserve">      军工企业利润收入</t>
  </si>
  <si>
    <t xml:space="preserve">      转制科研院所利润收入</t>
  </si>
  <si>
    <t xml:space="preserve">      地质勘查企业利润收入</t>
  </si>
  <si>
    <t xml:space="preserve">      卫生体育福利企业利润收入</t>
  </si>
  <si>
    <t xml:space="preserve">      教育文化广播企业利润收入</t>
  </si>
  <si>
    <t xml:space="preserve">      科学研究企业利润收入</t>
  </si>
  <si>
    <t xml:space="preserve">      机关社团所属企业利润收入</t>
  </si>
  <si>
    <t xml:space="preserve">      金融企业利润收入</t>
  </si>
  <si>
    <t xml:space="preserve">      其他国有资本经营预算企业利润收入</t>
  </si>
  <si>
    <t xml:space="preserve">    股利、股息收入</t>
  </si>
  <si>
    <t xml:space="preserve">      国有控股公司股利、股息收入</t>
  </si>
  <si>
    <t xml:space="preserve">      国有参股公司股利、股息收入</t>
  </si>
  <si>
    <t xml:space="preserve">      金融企业公司股利、股息收入</t>
  </si>
  <si>
    <t xml:space="preserve">      其他国有资本经营预算企业股利、股息收入</t>
  </si>
  <si>
    <t xml:space="preserve">    产权转让收入</t>
  </si>
  <si>
    <t xml:space="preserve">      其他国有股减持收入</t>
  </si>
  <si>
    <t xml:space="preserve">      国有股权、股份转让收入</t>
  </si>
  <si>
    <t xml:space="preserve">      国有独资企业产权转让收入</t>
  </si>
  <si>
    <t xml:space="preserve">      金融类企业国有股减持收入</t>
  </si>
  <si>
    <t xml:space="preserve">      其他国有资本经营预算企业产权转让收入</t>
  </si>
  <si>
    <t xml:space="preserve">    清算收入</t>
  </si>
  <si>
    <t xml:space="preserve">      国有股权、股份清算收入</t>
  </si>
  <si>
    <t xml:space="preserve">      国有独资企业清算收入</t>
  </si>
  <si>
    <t xml:space="preserve">      其他国有资本经营预算企业清算收入</t>
  </si>
  <si>
    <t xml:space="preserve">    其他国有资本经营预算收入</t>
  </si>
  <si>
    <t>国有资本经营收入合计</t>
  </si>
  <si>
    <t>国有资本经营收入总计</t>
  </si>
  <si>
    <t>2022年度横峰县国有资本经营预算支出表</t>
  </si>
  <si>
    <t>国有资本经营预算支出</t>
  </si>
  <si>
    <t xml:space="preserve">    国有资本经营预算补充社保基金支出</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</si>
  <si>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</si>
  <si>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</si>
  <si>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</si>
  <si>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</si>
  <si>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</si>
  <si>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</si>
  <si>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</si>
  <si>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</si>
  <si>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</si>
  <si>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金融企业改革性支出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</si>
  <si>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</si>
  <si>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</si>
  <si>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</si>
  <si>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</si>
  <si>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</si>
  <si>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</si>
  <si>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</si>
  <si>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</si>
  <si>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</si>
  <si>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金融企业资本性支出</t>
  </si>
  <si>
    <t xml:space="preserve">    其他国有企业资本金注入</t>
  </si>
  <si>
    <t xml:space="preserve">  国有企业政策性补贴(款)</t>
  </si>
  <si>
    <t xml:space="preserve">    国有企业政策性补贴(项)</t>
  </si>
  <si>
    <t xml:space="preserve">  其他国有资本经营预算支出(款)</t>
  </si>
  <si>
    <t xml:space="preserve">    其他国有资本经营预算支出(项)</t>
  </si>
  <si>
    <t>国有资本经营预算支出合计</t>
  </si>
  <si>
    <t>国有资本经营预算支出总计</t>
  </si>
  <si>
    <t>2022年度横峰县国有资本经营预算本级支出表</t>
  </si>
  <si>
    <t xml:space="preserve">  支  出  项  目</t>
  </si>
  <si>
    <t>2021年
决算数</t>
  </si>
  <si>
    <t>2022年
决算数</t>
  </si>
  <si>
    <t>比上年决算数增减%</t>
  </si>
  <si>
    <t>一、解决历史遗留问题及改革成本支出</t>
  </si>
  <si>
    <t xml:space="preserve">    其中：国有企业退休人员社会化管理补助支出</t>
  </si>
  <si>
    <t>国有资本经营预算转移支付支出</t>
  </si>
  <si>
    <t>2022年横峰县国有资本经营转移支付支出决算表(分地区）</t>
  </si>
  <si>
    <t>2022年横峰县社保基金预算收入决算表</t>
  </si>
  <si>
    <t xml:space="preserve">            单位：万元</t>
  </si>
  <si>
    <t>社保基金收入合计</t>
  </si>
  <si>
    <t>企业职工基本养老保险基金</t>
  </si>
  <si>
    <t>城乡居民基本养老保险基金</t>
  </si>
  <si>
    <t>机关事业单位基本养老保险基金</t>
  </si>
  <si>
    <t>职工基本医疗保险基金</t>
  </si>
  <si>
    <t>城乡居民基本医疗保险基金</t>
  </si>
  <si>
    <t>工伤保险基金</t>
  </si>
  <si>
    <t>失业保险基金</t>
  </si>
  <si>
    <t xml:space="preserve">生育保险基金 </t>
  </si>
  <si>
    <t>2022年横峰县社保基金预算支出决算表</t>
  </si>
  <si>
    <t>社保基金支出合计</t>
  </si>
  <si>
    <t>2022年横峰县社保基金预算结余表</t>
  </si>
  <si>
    <t>社保基金年末滚存结余合计</t>
  </si>
  <si>
    <t>2022年横峰县一般债务限额和余额情况表</t>
  </si>
  <si>
    <t>2022年末地方政府一般债务余额</t>
  </si>
  <si>
    <t>2022年末地方政府一般债务限额</t>
  </si>
  <si>
    <t>横峰县本级</t>
  </si>
  <si>
    <t>2022年横峰县专项债务限额和余额情况表</t>
  </si>
  <si>
    <t>2022年末地方政府专项债务余额</t>
  </si>
  <si>
    <t>2022年末地方政府专项债务限额</t>
  </si>
  <si>
    <t>2022年横峰县政府举借债务情况</t>
  </si>
  <si>
    <t xml:space="preserve">     </t>
  </si>
  <si>
    <t>2022年，江西省财政厅核定横峰县地方政府债务限额为39.36亿元，其中一般债务限额13.63亿元，专项债务限额25.72亿元。</t>
  </si>
  <si>
    <t>2022年底，横峰县政府债务余额为36.03亿元，其中一般债务12.73亿元，包括一般债券12.27亿元，向外国政府借款0亿元，向国际组织借款0.46亿元，其他一般债务0亿元；专项债务23.30亿元，包括专项债券23.30亿元，其他专项债务0亿元。</t>
  </si>
  <si>
    <t>2022年横峰县地方政府债务收入6.37亿元，其中新增债券5.13亿元，公开发行偿还到期债券的债券1.24亿元。公开发行置换其他债务的债券0亿元，定向发行置换存量债务的债券 0亿元。</t>
  </si>
  <si>
    <t>2022年横峰县地方政府偿还到期债务2.41亿元，其中债务还本支出2.41亿元，采用其他方式化解债务0亿元。2022年度付息支出1.19亿元。</t>
  </si>
  <si>
    <t>本地区</t>
  </si>
  <si>
    <t>本级</t>
  </si>
  <si>
    <t>所属地区</t>
  </si>
  <si>
    <t>一、2022年末地方政府债务付息支出</t>
  </si>
  <si>
    <t xml:space="preserve">  其中：一般债务</t>
  </si>
  <si>
    <t xml:space="preserve">     专项债务</t>
  </si>
  <si>
    <t>二、2022年末地方政府债务发行支出</t>
  </si>
  <si>
    <t>2022年新增债券安排项目表</t>
  </si>
  <si>
    <t>资金来源</t>
  </si>
  <si>
    <t>项目名称</t>
  </si>
  <si>
    <t>安排资金</t>
  </si>
  <si>
    <t>备注</t>
  </si>
  <si>
    <t>新增一般债券</t>
  </si>
  <si>
    <t>横峰县文锦街建设项目</t>
  </si>
  <si>
    <t>横峰县迎宾大道综合提升改造项目</t>
  </si>
  <si>
    <t>横峰县Y011梅溪至葛源农村道路改造工程</t>
  </si>
  <si>
    <t>横峰县青板至霞阳县道升级改造工程</t>
  </si>
  <si>
    <t>横峰县2021年危桥改造工程</t>
  </si>
  <si>
    <t>受污染耕地安全利用和严格管控</t>
  </si>
  <si>
    <t>2022年小型水库雨水情况测报设施建设</t>
  </si>
  <si>
    <t>2022年杉树湾等7座小型水库除险加固项目</t>
  </si>
  <si>
    <t>2022年30座重点山塘加固整治专项工程</t>
  </si>
  <si>
    <t>横峰县沪昆铁路2-5*5m盖板涵改造工程项目</t>
  </si>
  <si>
    <t>2022年小型水库大坝安全监测</t>
  </si>
  <si>
    <t>五拆五清村庄整治</t>
  </si>
  <si>
    <t>美丽集镇及红色旅游示范带项目</t>
  </si>
  <si>
    <t>金鸡至徐村道路改造工程</t>
  </si>
  <si>
    <t>新增专项债券</t>
  </si>
  <si>
    <t>江西省上饶市横峰县幼儿园建设项目</t>
  </si>
  <si>
    <t>横峰县粮油应急保障中心建设项目</t>
  </si>
  <si>
    <t>江西省上饶市横峰县经开区标准厂房及配套基础设施建设项目</t>
  </si>
  <si>
    <t>横峰新零售电商综合产业园及配套设施一期项目</t>
  </si>
  <si>
    <t>江西省上饶市横峰县公共卫生及应急医疗综合服务能力提升项目</t>
  </si>
  <si>
    <t>江西省上饶市横峰县旅游服务品质提升项目</t>
  </si>
  <si>
    <t>四省交界区域快递物流集散园区建设项目</t>
  </si>
  <si>
    <t>横峰经开区新材料产业标准厂房及配套基础设施建设项目</t>
  </si>
  <si>
    <t>横峰县老旧小区改造建设项目</t>
  </si>
  <si>
    <t>上饶市横峰县2021年高标准农田建设项目</t>
  </si>
  <si>
    <t>合计</t>
  </si>
  <si>
    <t>2022年横峰县绩效管理工作开展情况</t>
  </si>
  <si>
    <t>2022年，我县认真贯彻落实中央、省、市全面实施预算绩效管理的决策部署，严格按照高质量发展的要求，推进预算绩效管理，更加注重结果导向、强调成本效益、硬化责任约束。</t>
  </si>
  <si>
    <t>一、全县预算绩效管理开展基本情况</t>
  </si>
  <si>
    <t xml:space="preserve">1、深化事前绩效评估机制，严把预算绩效管理关口。与项目库结合，促进预算绩效“一体化”。为年度预算编制打好提前量，从源头优化财政资金分配，提高财政资金使用效益。 </t>
  </si>
  <si>
    <t>2、深化绩效目标管理机制，强化预算绩效管理基础。将绩效目标设置作为预算安排的前置条件，将绩效目标与预算资金“同申报、同审批、同批复”。对不符合要求的项目不准予入库，不安排预算，对预算执行中出现的项目调整，同步调整绩效目标，切实提高绩效目标编制质量。</t>
  </si>
  <si>
    <t xml:space="preserve">3、深化绩效运行监控机制，推进预算绩效管理落实。以绩效目标和资金使用执行情况为重点，借助一体化系统，实现绩效运行监控全覆盖。采取单位日常监控和财政重点监控相结合的模式，及时发现资金使用过程中的绩效偏差，对发现的问题跟踪整改。将监控结果和整改结果作为改进管理、完善政策、预算挂钩的重要参考和依据，不断提高财政资金使用规范和效益。 </t>
  </si>
  <si>
    <t>4、深化绩效评价管理机制，提升预算绩效管理效能。采取部门自评、财政重点评价相结合的模式，实现绩效自评全覆盖，并根据每年的政策导向和绩效工作重点逐步扩大重点评价范围</t>
  </si>
  <si>
    <t>5、深化评价结果应用机制，谋划预算绩效管理发展。将绩效评价结果反馈给相关预算单位整改落实，并将结果与年度县直部门考核挂钩，对评价质量不高的部门，相应扣减其当年度部门考核分数。财政重点评价过程引入第三方评价，并强化规范管理，确保评价报告不脱离预算绩效管理体制、不与绩效评价指标相悖，提升绩效评价质量。</t>
  </si>
  <si>
    <t xml:space="preserve">二、存在的困难问题    </t>
  </si>
  <si>
    <t>今年新开展的事前绩效评估工作评估情况不理想。绩效评价深度不足，评价结果没有全面运用。部门和单位绩效评价自评报告质量不高，多局限于描述项目实施情况，对问题避重就轻，绩效自评的得分普遍都偏高，自评质量比较低，对公共预算绩效目标实现程度及绩效管理情况反映不够准确，项目评价结果不可比。</t>
  </si>
  <si>
    <t xml:space="preserve">     三、下一步工作计划</t>
  </si>
  <si>
    <t xml:space="preserve">    1、逐步扩大重点绩效评价的范围，加强绩效自评抽查力度。逐步增加重点绩效评价项目数量和项目支出数额占比。</t>
  </si>
  <si>
    <t xml:space="preserve">    2、建立绩效评价结果的反馈与整改、激励与问责制度,进一步完善绩效评价结果的反馈和运用机制,将绩效结果向社会逐步公布,进一步增强单位的责任感和紧迫感。将评价结果作为安排以后年度预算的重要依据,切实发挥绩效评价工作应有的作用。</t>
  </si>
  <si>
    <t>2022年我县挑选19个项目开展了财政重点绩效评价，项目总金额为13370.32万元。执行金额12184.81万元，总体绩效执行情况良好，对存在问题已通知单位及时整改。</t>
  </si>
  <si>
    <t>2022年横峰县“三公”经费支出决算表</t>
  </si>
  <si>
    <t>年初预算数</t>
  </si>
  <si>
    <t>决算数</t>
  </si>
  <si>
    <t>一、“三公”经费支出</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</si>
  <si>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</si>
  <si>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</si>
  <si>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</si>
  <si>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</si>
  <si>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</si>
  <si>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</si>
  <si>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</si>
  <si>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</si>
  <si>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</si>
  <si>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</si>
  <si>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</si>
  <si>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</si>
  <si>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</si>
  <si>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</si>
  <si>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</si>
  <si>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</si>
  <si>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</si>
  <si>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</si>
  <si>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</si>
  <si>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2022年横峰县“三公”经费支出情况</t>
  </si>
  <si>
    <t>2022 年，县本级纳入部门预算范围单位一般公共预算财政拨款“三公”经费支出决算数为 1430.54万元，较上年减少226.01万元，较年初预算节约103.63万元，主要是厉行节约，所以今年减少。其中：因公出国（境）经费决算数为 0万元，较上年持平 0 万元，较年初预算持平 0 万元；公务用车购置及运行费决算数为 388.65万元，较上年减少80.37万元，较年初预算节约 19.04万元（其中，公务用车购置费决算数为 14.67万元，较上年减少36.79万元，较年初预算增加14.67万元；公务用车运行维护费决算数为373.98 万元，较上年减少43.59万元，较年初预算节约33.71万元）；公务接待费决算数为 1041.89万元，较上年减少145.63万元，较年初预算节约84.60万元。</t>
  </si>
</sst>
</file>

<file path=xl/styles.xml><?xml version="1.0" encoding="utf-8"?>
<styleSheet xmlns="http://schemas.openxmlformats.org/spreadsheetml/2006/main" xmlns:xr9="http://schemas.microsoft.com/office/spreadsheetml/2016/revision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_ "/>
    <numFmt numFmtId="178" formatCode="0.00_ "/>
  </numFmts>
  <fonts count="78">
    <font>
      <sz val="12"/>
      <name val="宋体"/>
      <charset val="134"/>
    </font>
    <font>
      <sz val="22"/>
      <name val="黑体"/>
      <charset val="134"/>
    </font>
    <font>
      <sz val="16"/>
      <name val="仿宋"/>
      <charset val="134"/>
    </font>
    <font>
      <sz val="10"/>
      <color indexed="8"/>
      <name val="Arial"/>
      <charset val="0"/>
    </font>
    <font>
      <sz val="10"/>
      <name val="Arial"/>
      <charset val="0"/>
    </font>
    <font>
      <sz val="18"/>
      <color indexed="8"/>
      <name val="宋体"/>
      <charset val="134"/>
    </font>
    <font>
      <sz val="10"/>
      <color indexed="8"/>
      <name val="宋体"/>
      <charset val="134"/>
    </font>
    <font>
      <sz val="11"/>
      <color indexed="8"/>
      <name val="宋体"/>
      <charset val="134"/>
    </font>
    <font>
      <sz val="11"/>
      <name val="宋体"/>
      <charset val="134"/>
    </font>
    <font>
      <sz val="20"/>
      <name val="黑体"/>
      <charset val="134"/>
    </font>
    <font>
      <b/>
      <sz val="22"/>
      <name val="宋体"/>
      <charset val="134"/>
    </font>
    <font>
      <sz val="16"/>
      <name val="宋体"/>
      <charset val="134"/>
    </font>
    <font>
      <sz val="22"/>
      <color indexed="8"/>
      <name val="宋体"/>
      <charset val="134"/>
    </font>
    <font>
      <sz val="22"/>
      <color rgb="FF000000"/>
      <name val="宋体"/>
      <charset val="134"/>
    </font>
    <font>
      <sz val="12"/>
      <color rgb="FF000000"/>
      <name val="宋体"/>
      <charset val="134"/>
    </font>
    <font>
      <sz val="14"/>
      <color rgb="FF000000"/>
      <name val="宋体"/>
      <charset val="134"/>
    </font>
    <font>
      <sz val="12"/>
      <color indexed="8"/>
      <name val="宋体"/>
      <charset val="134"/>
    </font>
    <font>
      <sz val="12"/>
      <color rgb="FFFF0000"/>
      <name val="宋体"/>
      <charset val="134"/>
    </font>
    <font>
      <b/>
      <sz val="15"/>
      <name val="SimSun"/>
      <charset val="134"/>
    </font>
    <font>
      <sz val="11"/>
      <name val="等线"/>
      <charset val="134"/>
      <scheme val="minor"/>
    </font>
    <font>
      <sz val="9"/>
      <name val="SimSun"/>
      <charset val="134"/>
    </font>
    <font>
      <b/>
      <sz val="11"/>
      <name val="SimSun"/>
      <charset val="134"/>
    </font>
    <font>
      <sz val="11"/>
      <name val="SimSun"/>
      <charset val="134"/>
    </font>
    <font>
      <b/>
      <sz val="16.5"/>
      <color rgb="FF333333"/>
      <name val="微软雅黑"/>
      <charset val="134"/>
    </font>
    <font>
      <sz val="16"/>
      <color rgb="FF333333"/>
      <name val="仿宋"/>
      <charset val="134"/>
    </font>
    <font>
      <sz val="16"/>
      <color indexed="63"/>
      <name val="仿宋"/>
      <charset val="134"/>
    </font>
    <font>
      <sz val="10.5"/>
      <name val="Calibri"/>
      <charset val="0"/>
    </font>
    <font>
      <sz val="11"/>
      <color theme="1"/>
      <name val="宋体"/>
      <charset val="134"/>
    </font>
    <font>
      <sz val="14"/>
      <color theme="1"/>
      <name val="宋体"/>
      <charset val="134"/>
    </font>
    <font>
      <sz val="16"/>
      <name val="黑体"/>
      <charset val="134"/>
    </font>
    <font>
      <sz val="12"/>
      <name val="楷体_GB2312"/>
      <charset val="134"/>
    </font>
    <font>
      <sz val="12"/>
      <name val="楷体"/>
      <charset val="134"/>
    </font>
    <font>
      <b/>
      <sz val="12"/>
      <name val="楷体"/>
      <charset val="134"/>
    </font>
    <font>
      <b/>
      <sz val="10"/>
      <name val="楷体"/>
      <charset val="134"/>
    </font>
    <font>
      <sz val="10"/>
      <name val="楷体"/>
      <charset val="134"/>
    </font>
    <font>
      <b/>
      <sz val="10"/>
      <name val="宋体"/>
      <charset val="134"/>
    </font>
    <font>
      <b/>
      <sz val="16"/>
      <name val="华文中宋"/>
      <charset val="134"/>
    </font>
    <font>
      <sz val="10"/>
      <name val="宋体"/>
      <charset val="134"/>
    </font>
    <font>
      <sz val="10"/>
      <name val="等线"/>
      <charset val="134"/>
      <scheme val="minor"/>
    </font>
    <font>
      <b/>
      <sz val="10"/>
      <name val="等线"/>
      <charset val="134"/>
      <scheme val="minor"/>
    </font>
    <font>
      <b/>
      <sz val="18"/>
      <name val="宋体"/>
      <charset val="134"/>
    </font>
    <font>
      <b/>
      <sz val="12"/>
      <name val="宋体"/>
      <charset val="134"/>
    </font>
    <font>
      <sz val="12"/>
      <name val="仿宋"/>
      <charset val="134"/>
    </font>
    <font>
      <b/>
      <sz val="12"/>
      <name val="楷体_GB2312"/>
      <charset val="134"/>
    </font>
    <font>
      <sz val="18"/>
      <name val="黑体"/>
      <charset val="134"/>
    </font>
    <font>
      <b/>
      <sz val="26"/>
      <name val="宋体"/>
      <charset val="134"/>
    </font>
    <font>
      <sz val="18"/>
      <name val="楷体"/>
      <charset val="134"/>
    </font>
    <font>
      <sz val="14"/>
      <name val="仿宋"/>
      <charset val="134"/>
    </font>
    <font>
      <sz val="10"/>
      <color indexed="8"/>
      <name val="Arial"/>
      <charset val="0"/>
    </font>
    <font>
      <sz val="20"/>
      <color indexed="8"/>
      <name val="宋体"/>
      <charset val="134"/>
    </font>
    <font>
      <sz val="22"/>
      <name val="方正小标宋简体"/>
      <charset val="134"/>
    </font>
    <font>
      <b/>
      <sz val="16"/>
      <name val="楷体_GB2312"/>
      <charset val="134"/>
    </font>
    <font>
      <sz val="16"/>
      <name val="仿宋_GB2312"/>
      <charset val="134"/>
    </font>
    <font>
      <sz val="16"/>
      <name val="楷体_GB2312"/>
      <charset val="134"/>
    </font>
    <font>
      <b/>
      <sz val="16"/>
      <name val="仿宋_GB2312"/>
      <charset val="134"/>
    </font>
    <font>
      <sz val="16"/>
      <color rgb="FF000000"/>
      <name val="仿宋_GB2312"/>
      <charset val="134"/>
    </font>
    <font>
      <b/>
      <sz val="16"/>
      <color rgb="FF333333"/>
      <name val="方正仿宋_GB2312"/>
      <charset val="134"/>
    </font>
    <font>
      <sz val="10.5"/>
      <name val="Times New Roman"/>
      <charset val="134"/>
    </font>
    <font>
      <b/>
      <sz val="20"/>
      <name val="宋体"/>
      <charset val="134"/>
    </font>
    <font>
      <sz val="11"/>
      <color theme="1"/>
      <name val="等线"/>
      <charset val="134"/>
      <scheme val="minor"/>
    </font>
    <font>
      <u/>
      <sz val="11"/>
      <color rgb="FF0000FF"/>
      <name val="等线"/>
      <charset val="134"/>
      <scheme val="minor"/>
    </font>
    <font>
      <u/>
      <sz val="11"/>
      <color rgb="FF800080"/>
      <name val="等线"/>
      <charset val="134"/>
      <scheme val="minor"/>
    </font>
    <font>
      <sz val="11"/>
      <color rgb="FFFF0000"/>
      <name val="等线"/>
      <charset val="134"/>
      <scheme val="minor"/>
    </font>
    <font>
      <sz val="18"/>
      <color theme="3"/>
      <name val="等线 Light"/>
      <charset val="134"/>
      <scheme val="major"/>
    </font>
    <font>
      <i/>
      <sz val="11"/>
      <color rgb="FF7F7F7F"/>
      <name val="等线"/>
      <charset val="134"/>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134"/>
      <scheme val="minor"/>
    </font>
    <font>
      <b/>
      <sz val="11"/>
      <color rgb="FF3F3F3F"/>
      <name val="等线"/>
      <charset val="134"/>
      <scheme val="minor"/>
    </font>
    <font>
      <b/>
      <sz val="11"/>
      <color rgb="FFFA7D00"/>
      <name val="等线"/>
      <charset val="134"/>
      <scheme val="minor"/>
    </font>
    <font>
      <b/>
      <sz val="11"/>
      <color theme="0"/>
      <name val="等线"/>
      <charset val="134"/>
      <scheme val="minor"/>
    </font>
    <font>
      <sz val="11"/>
      <color rgb="FFFA7D00"/>
      <name val="等线"/>
      <charset val="134"/>
      <scheme val="minor"/>
    </font>
    <font>
      <b/>
      <sz val="11"/>
      <color theme="1"/>
      <name val="等线"/>
      <charset val="134"/>
      <scheme val="minor"/>
    </font>
    <font>
      <sz val="11"/>
      <color rgb="FF006100"/>
      <name val="等线"/>
      <charset val="134"/>
      <scheme val="minor"/>
    </font>
    <font>
      <sz val="11"/>
      <color rgb="FF9C0006"/>
      <name val="等线"/>
      <charset val="134"/>
      <scheme val="minor"/>
    </font>
    <font>
      <sz val="11"/>
      <color rgb="FF9C6500"/>
      <name val="等线"/>
      <charset val="134"/>
      <scheme val="minor"/>
    </font>
    <font>
      <sz val="11"/>
      <color theme="0"/>
      <name val="等线"/>
      <charset val="134"/>
      <scheme val="minor"/>
    </font>
  </fonts>
  <fills count="35">
    <fill>
      <patternFill patternType="none"/>
    </fill>
    <fill>
      <patternFill patternType="gray125"/>
    </fill>
    <fill>
      <patternFill patternType="solid">
        <fgColor indexed="9"/>
        <bgColor indexed="64"/>
      </patternFill>
    </fill>
    <fill>
      <patternFill patternType="mediumGray">
        <fgColor indexed="9"/>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medium">
        <color rgb="FF000000"/>
      </top>
      <bottom/>
      <diagonal/>
    </border>
    <border>
      <left style="thin">
        <color rgb="FF000000"/>
      </left>
      <right style="thin">
        <color rgb="FF000000"/>
      </right>
      <top style="medium">
        <color rgb="FF000000"/>
      </top>
      <bottom/>
      <diagonal/>
    </border>
    <border>
      <left style="thin">
        <color auto="1"/>
      </left>
      <right/>
      <top style="medium">
        <color rgb="FF000000"/>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right/>
      <top/>
      <bottom style="thin">
        <color auto="1"/>
      </bottom>
      <diagonal/>
    </border>
    <border>
      <left style="thin">
        <color auto="1"/>
      </left>
      <right/>
      <top style="thin">
        <color auto="1"/>
      </top>
      <bottom/>
      <diagonal/>
    </border>
    <border>
      <left style="thin">
        <color auto="1"/>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3" fontId="59" fillId="0" borderId="0" applyFont="0" applyFill="0" applyBorder="0" applyAlignment="0" applyProtection="0">
      <alignment vertical="center"/>
    </xf>
    <xf numFmtId="44" fontId="59" fillId="0" borderId="0" applyFont="0" applyFill="0" applyBorder="0" applyAlignment="0" applyProtection="0">
      <alignment vertical="center"/>
    </xf>
    <xf numFmtId="9" fontId="0" fillId="0" borderId="0" applyFont="0" applyFill="0" applyBorder="0" applyAlignment="0" applyProtection="0"/>
    <xf numFmtId="41" fontId="59" fillId="0" borderId="0" applyFont="0" applyFill="0" applyBorder="0" applyAlignment="0" applyProtection="0">
      <alignment vertical="center"/>
    </xf>
    <xf numFmtId="42" fontId="59" fillId="0" borderId="0" applyFont="0" applyFill="0" applyBorder="0" applyAlignment="0" applyProtection="0">
      <alignment vertical="center"/>
    </xf>
    <xf numFmtId="0" fontId="60"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59" fillId="4" borderId="15" applyNumberFormat="0" applyFont="0" applyAlignment="0" applyProtection="0">
      <alignment vertical="center"/>
    </xf>
    <xf numFmtId="0" fontId="62"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5" fillId="0" borderId="16" applyNumberFormat="0" applyFill="0" applyAlignment="0" applyProtection="0">
      <alignment vertical="center"/>
    </xf>
    <xf numFmtId="0" fontId="66" fillId="0" borderId="17" applyNumberFormat="0" applyFill="0" applyAlignment="0" applyProtection="0">
      <alignment vertical="center"/>
    </xf>
    <xf numFmtId="0" fontId="67" fillId="0" borderId="18" applyNumberFormat="0" applyFill="0" applyAlignment="0" applyProtection="0">
      <alignment vertical="center"/>
    </xf>
    <xf numFmtId="0" fontId="67" fillId="0" borderId="0" applyNumberFormat="0" applyFill="0" applyBorder="0" applyAlignment="0" applyProtection="0">
      <alignment vertical="center"/>
    </xf>
    <xf numFmtId="0" fontId="68" fillId="5" borderId="19" applyNumberFormat="0" applyAlignment="0" applyProtection="0">
      <alignment vertical="center"/>
    </xf>
    <xf numFmtId="0" fontId="69" fillId="6" borderId="20" applyNumberFormat="0" applyAlignment="0" applyProtection="0">
      <alignment vertical="center"/>
    </xf>
    <xf numFmtId="0" fontId="70" fillId="6" borderId="19" applyNumberFormat="0" applyAlignment="0" applyProtection="0">
      <alignment vertical="center"/>
    </xf>
    <xf numFmtId="0" fontId="71" fillId="7" borderId="21" applyNumberFormat="0" applyAlignment="0" applyProtection="0">
      <alignment vertical="center"/>
    </xf>
    <xf numFmtId="0" fontId="72" fillId="0" borderId="22" applyNumberFormat="0" applyFill="0" applyAlignment="0" applyProtection="0">
      <alignment vertical="center"/>
    </xf>
    <xf numFmtId="0" fontId="73" fillId="0" borderId="23" applyNumberFormat="0" applyFill="0" applyAlignment="0" applyProtection="0">
      <alignment vertical="center"/>
    </xf>
    <xf numFmtId="0" fontId="74" fillId="8" borderId="0" applyNumberFormat="0" applyBorder="0" applyAlignment="0" applyProtection="0">
      <alignment vertical="center"/>
    </xf>
    <xf numFmtId="0" fontId="75" fillId="9" borderId="0" applyNumberFormat="0" applyBorder="0" applyAlignment="0" applyProtection="0">
      <alignment vertical="center"/>
    </xf>
    <xf numFmtId="0" fontId="76" fillId="10" borderId="0" applyNumberFormat="0" applyBorder="0" applyAlignment="0" applyProtection="0">
      <alignment vertical="center"/>
    </xf>
    <xf numFmtId="0" fontId="77" fillId="11" borderId="0" applyNumberFormat="0" applyBorder="0" applyAlignment="0" applyProtection="0">
      <alignment vertical="center"/>
    </xf>
    <xf numFmtId="0" fontId="59" fillId="12" borderId="0" applyNumberFormat="0" applyBorder="0" applyAlignment="0" applyProtection="0">
      <alignment vertical="center"/>
    </xf>
    <xf numFmtId="0" fontId="59" fillId="13" borderId="0" applyNumberFormat="0" applyBorder="0" applyAlignment="0" applyProtection="0">
      <alignment vertical="center"/>
    </xf>
    <xf numFmtId="0" fontId="77" fillId="14" borderId="0" applyNumberFormat="0" applyBorder="0" applyAlignment="0" applyProtection="0">
      <alignment vertical="center"/>
    </xf>
    <xf numFmtId="0" fontId="77" fillId="15" borderId="0" applyNumberFormat="0" applyBorder="0" applyAlignment="0" applyProtection="0">
      <alignment vertical="center"/>
    </xf>
    <xf numFmtId="0" fontId="59" fillId="16" borderId="0" applyNumberFormat="0" applyBorder="0" applyAlignment="0" applyProtection="0">
      <alignment vertical="center"/>
    </xf>
    <xf numFmtId="0" fontId="59" fillId="17" borderId="0" applyNumberFormat="0" applyBorder="0" applyAlignment="0" applyProtection="0">
      <alignment vertical="center"/>
    </xf>
    <xf numFmtId="0" fontId="77" fillId="18" borderId="0" applyNumberFormat="0" applyBorder="0" applyAlignment="0" applyProtection="0">
      <alignment vertical="center"/>
    </xf>
    <xf numFmtId="0" fontId="77" fillId="19" borderId="0" applyNumberFormat="0" applyBorder="0" applyAlignment="0" applyProtection="0">
      <alignment vertical="center"/>
    </xf>
    <xf numFmtId="0" fontId="59" fillId="20" borderId="0" applyNumberFormat="0" applyBorder="0" applyAlignment="0" applyProtection="0">
      <alignment vertical="center"/>
    </xf>
    <xf numFmtId="0" fontId="59" fillId="21" borderId="0" applyNumberFormat="0" applyBorder="0" applyAlignment="0" applyProtection="0">
      <alignment vertical="center"/>
    </xf>
    <xf numFmtId="0" fontId="77" fillId="22" borderId="0" applyNumberFormat="0" applyBorder="0" applyAlignment="0" applyProtection="0">
      <alignment vertical="center"/>
    </xf>
    <xf numFmtId="0" fontId="77" fillId="23" borderId="0" applyNumberFormat="0" applyBorder="0" applyAlignment="0" applyProtection="0">
      <alignment vertical="center"/>
    </xf>
    <xf numFmtId="0" fontId="59" fillId="24" borderId="0" applyNumberFormat="0" applyBorder="0" applyAlignment="0" applyProtection="0">
      <alignment vertical="center"/>
    </xf>
    <xf numFmtId="0" fontId="59" fillId="25" borderId="0" applyNumberFormat="0" applyBorder="0" applyAlignment="0" applyProtection="0">
      <alignment vertical="center"/>
    </xf>
    <xf numFmtId="0" fontId="77" fillId="26" borderId="0" applyNumberFormat="0" applyBorder="0" applyAlignment="0" applyProtection="0">
      <alignment vertical="center"/>
    </xf>
    <xf numFmtId="0" fontId="77" fillId="27" borderId="0" applyNumberFormat="0" applyBorder="0" applyAlignment="0" applyProtection="0">
      <alignment vertical="center"/>
    </xf>
    <xf numFmtId="0" fontId="59" fillId="28" borderId="0" applyNumberFormat="0" applyBorder="0" applyAlignment="0" applyProtection="0">
      <alignment vertical="center"/>
    </xf>
    <xf numFmtId="0" fontId="59" fillId="29" borderId="0" applyNumberFormat="0" applyBorder="0" applyAlignment="0" applyProtection="0">
      <alignment vertical="center"/>
    </xf>
    <xf numFmtId="0" fontId="77" fillId="30" borderId="0" applyNumberFormat="0" applyBorder="0" applyAlignment="0" applyProtection="0">
      <alignment vertical="center"/>
    </xf>
    <xf numFmtId="0" fontId="77" fillId="31" borderId="0" applyNumberFormat="0" applyBorder="0" applyAlignment="0" applyProtection="0">
      <alignment vertical="center"/>
    </xf>
    <xf numFmtId="0" fontId="59" fillId="32" borderId="0" applyNumberFormat="0" applyBorder="0" applyAlignment="0" applyProtection="0">
      <alignment vertical="center"/>
    </xf>
    <xf numFmtId="0" fontId="59" fillId="33" borderId="0" applyNumberFormat="0" applyBorder="0" applyAlignment="0" applyProtection="0">
      <alignment vertical="center"/>
    </xf>
    <xf numFmtId="0" fontId="77" fillId="34" borderId="0" applyNumberFormat="0" applyBorder="0" applyAlignment="0" applyProtection="0">
      <alignment vertical="center"/>
    </xf>
    <xf numFmtId="0" fontId="0" fillId="0" borderId="0"/>
    <xf numFmtId="0" fontId="0" fillId="0" borderId="0"/>
  </cellStyleXfs>
  <cellXfs count="191">
    <xf numFmtId="0" fontId="0" fillId="0" borderId="0" xfId="0"/>
    <xf numFmtId="0" fontId="0" fillId="0" borderId="0" xfId="0" applyFont="1" applyFill="1" applyBorder="1" applyAlignment="1"/>
    <xf numFmtId="0" fontId="0" fillId="0" borderId="0" xfId="0" applyFill="1" applyBorder="1" applyAlignment="1"/>
    <xf numFmtId="0" fontId="1" fillId="0" borderId="0" xfId="0" applyFont="1" applyFill="1" applyBorder="1" applyAlignment="1">
      <alignment horizontal="center"/>
    </xf>
    <xf numFmtId="0" fontId="2" fillId="0" borderId="0" xfId="0" applyFont="1" applyFill="1" applyBorder="1" applyAlignment="1">
      <alignment horizontal="justify"/>
    </xf>
    <xf numFmtId="0" fontId="3" fillId="0" borderId="0" xfId="0" applyFont="1" applyFill="1" applyBorder="1" applyAlignment="1"/>
    <xf numFmtId="0" fontId="4" fillId="0" borderId="0" xfId="0" applyFont="1" applyFill="1" applyBorder="1" applyAlignment="1"/>
    <xf numFmtId="0" fontId="5" fillId="0" borderId="0" xfId="0" applyFont="1" applyFill="1" applyBorder="1" applyAlignment="1">
      <alignment horizontal="center"/>
    </xf>
    <xf numFmtId="0" fontId="6" fillId="0" borderId="0" xfId="0" applyFont="1" applyFill="1" applyBorder="1" applyAlignment="1">
      <alignment horizontal="right"/>
    </xf>
    <xf numFmtId="0" fontId="6" fillId="0" borderId="0" xfId="0" applyFont="1" applyFill="1" applyBorder="1" applyAlignment="1"/>
    <xf numFmtId="0" fontId="7" fillId="0" borderId="1" xfId="0" applyFont="1" applyFill="1" applyBorder="1" applyAlignment="1">
      <alignment horizontal="center" vertical="center"/>
    </xf>
    <xf numFmtId="0" fontId="7" fillId="0" borderId="2" xfId="0" applyFont="1" applyFill="1" applyBorder="1" applyAlignment="1">
      <alignment horizontal="center" vertical="center"/>
    </xf>
    <xf numFmtId="0" fontId="7" fillId="0" borderId="3" xfId="0" applyFont="1" applyFill="1" applyBorder="1" applyAlignment="1">
      <alignment horizontal="left" vertical="center"/>
    </xf>
    <xf numFmtId="4" fontId="7" fillId="0" borderId="4" xfId="0" applyNumberFormat="1" applyFont="1" applyFill="1" applyBorder="1" applyAlignment="1">
      <alignment horizontal="right" vertical="center" shrinkToFit="1"/>
    </xf>
    <xf numFmtId="0" fontId="8" fillId="0" borderId="3" xfId="0" applyFont="1" applyFill="1" applyBorder="1" applyAlignment="1">
      <alignment horizontal="left" vertical="center"/>
    </xf>
    <xf numFmtId="0" fontId="6" fillId="0" borderId="4" xfId="0" applyFont="1" applyFill="1" applyBorder="1" applyAlignment="1">
      <alignment horizontal="center" vertical="center" shrinkToFit="1"/>
    </xf>
    <xf numFmtId="3" fontId="7" fillId="0" borderId="4" xfId="0" applyNumberFormat="1" applyFont="1" applyFill="1" applyBorder="1" applyAlignment="1">
      <alignment horizontal="right" vertical="center" shrinkToFit="1"/>
    </xf>
    <xf numFmtId="0" fontId="9" fillId="0" borderId="0" xfId="0" applyFont="1" applyFill="1" applyBorder="1" applyAlignment="1">
      <alignment horizontal="center"/>
    </xf>
    <xf numFmtId="0" fontId="0" fillId="0" borderId="0" xfId="0" applyFont="1" applyFill="1" applyBorder="1" applyAlignment="1">
      <alignment horizontal="left" wrapText="1"/>
    </xf>
    <xf numFmtId="0" fontId="0" fillId="0" borderId="0" xfId="0" applyFill="1" applyBorder="1" applyAlignment="1">
      <alignment horizontal="left" wrapText="1"/>
    </xf>
    <xf numFmtId="0" fontId="10" fillId="0" borderId="0" xfId="0" applyFont="1" applyFill="1" applyBorder="1" applyAlignment="1">
      <alignment horizontal="center"/>
    </xf>
    <xf numFmtId="0" fontId="11" fillId="0" borderId="0" xfId="0" applyFont="1" applyFill="1" applyBorder="1" applyAlignment="1">
      <alignment horizontal="justify"/>
    </xf>
    <xf numFmtId="0" fontId="0" fillId="0" borderId="0" xfId="0" applyFill="1" applyBorder="1" applyAlignment="1">
      <alignment vertical="center"/>
    </xf>
    <xf numFmtId="0" fontId="12" fillId="0" borderId="0" xfId="0" applyFont="1" applyFill="1" applyBorder="1" applyAlignment="1">
      <alignment horizontal="center" vertical="center"/>
    </xf>
    <xf numFmtId="0" fontId="13" fillId="0" borderId="0" xfId="0" applyFont="1" applyFill="1" applyBorder="1" applyAlignment="1">
      <alignment horizontal="center" vertical="center"/>
    </xf>
    <xf numFmtId="0" fontId="14" fillId="0" borderId="0" xfId="0" applyFont="1" applyFill="1" applyBorder="1" applyAlignment="1">
      <alignment horizontal="justify" vertical="center"/>
    </xf>
    <xf numFmtId="0" fontId="14" fillId="0" borderId="0" xfId="0" applyFont="1" applyFill="1" applyBorder="1" applyAlignment="1">
      <alignment horizontal="right" vertical="center"/>
    </xf>
    <xf numFmtId="0" fontId="15" fillId="0" borderId="5" xfId="0" applyFont="1" applyFill="1" applyBorder="1" applyAlignment="1">
      <alignment horizontal="center" vertical="center"/>
    </xf>
    <xf numFmtId="0" fontId="0" fillId="0" borderId="5" xfId="0" applyFill="1" applyBorder="1" applyAlignment="1">
      <alignment horizontal="center" vertical="center"/>
    </xf>
    <xf numFmtId="0" fontId="0" fillId="0" borderId="5" xfId="0" applyFont="1" applyFill="1" applyBorder="1" applyAlignment="1">
      <alignment horizontal="center" vertical="center" wrapText="1"/>
    </xf>
    <xf numFmtId="0" fontId="16" fillId="0" borderId="5" xfId="0" applyFont="1" applyFill="1" applyBorder="1" applyAlignment="1">
      <alignment horizontal="center" vertical="center" wrapText="1"/>
    </xf>
    <xf numFmtId="0" fontId="0" fillId="0" borderId="5" xfId="0" applyFill="1" applyBorder="1" applyAlignment="1">
      <alignment vertical="center"/>
    </xf>
    <xf numFmtId="0" fontId="0" fillId="0" borderId="5" xfId="0" applyFont="1" applyFill="1" applyBorder="1" applyAlignment="1">
      <alignment horizontal="center" vertical="center"/>
    </xf>
    <xf numFmtId="0" fontId="0" fillId="0" borderId="5" xfId="50" applyFont="1" applyBorder="1" applyAlignment="1">
      <alignment horizontal="center" vertical="center" wrapText="1"/>
    </xf>
    <xf numFmtId="176" fontId="16" fillId="0" borderId="5" xfId="50" applyNumberFormat="1" applyFont="1" applyBorder="1" applyAlignment="1">
      <alignment horizontal="center" vertical="center"/>
    </xf>
    <xf numFmtId="176" fontId="16" fillId="0" borderId="5" xfId="0" applyNumberFormat="1" applyFont="1" applyFill="1" applyBorder="1" applyAlignment="1">
      <alignment horizontal="center" vertical="center"/>
    </xf>
    <xf numFmtId="0" fontId="0" fillId="0" borderId="6" xfId="0" applyFont="1" applyFill="1" applyBorder="1" applyAlignment="1">
      <alignment horizontal="center" vertical="center"/>
    </xf>
    <xf numFmtId="0" fontId="0" fillId="0" borderId="6" xfId="0" applyFill="1" applyBorder="1" applyAlignment="1">
      <alignment horizontal="center" vertical="center"/>
    </xf>
    <xf numFmtId="0" fontId="0" fillId="0" borderId="6" xfId="0" applyFill="1" applyBorder="1" applyAlignment="1">
      <alignment vertical="center"/>
    </xf>
    <xf numFmtId="0" fontId="17" fillId="0" borderId="0" xfId="0" applyFont="1" applyFill="1" applyBorder="1" applyAlignment="1"/>
    <xf numFmtId="0" fontId="18" fillId="0" borderId="0" xfId="0" applyFont="1" applyFill="1" applyBorder="1" applyAlignment="1">
      <alignment horizontal="center" vertical="center" wrapText="1"/>
    </xf>
    <xf numFmtId="0" fontId="19" fillId="0" borderId="0" xfId="0" applyFont="1" applyFill="1" applyBorder="1" applyAlignment="1">
      <alignment vertical="center"/>
    </xf>
    <xf numFmtId="0" fontId="20" fillId="0" borderId="0" xfId="0" applyFont="1" applyFill="1" applyBorder="1" applyAlignment="1">
      <alignment horizontal="right" vertical="center" wrapText="1"/>
    </xf>
    <xf numFmtId="0" fontId="21" fillId="0" borderId="7" xfId="0" applyFont="1" applyFill="1" applyBorder="1" applyAlignment="1">
      <alignment horizontal="center" vertical="center" wrapText="1"/>
    </xf>
    <xf numFmtId="0" fontId="21" fillId="0" borderId="8" xfId="0" applyFont="1" applyFill="1" applyBorder="1" applyAlignment="1">
      <alignment horizontal="center" vertical="center" wrapText="1"/>
    </xf>
    <xf numFmtId="0" fontId="21" fillId="0" borderId="9" xfId="0" applyFont="1" applyFill="1" applyBorder="1" applyAlignment="1">
      <alignment horizontal="center" vertical="center" wrapText="1"/>
    </xf>
    <xf numFmtId="0" fontId="22" fillId="0" borderId="5" xfId="0" applyFont="1" applyFill="1" applyBorder="1" applyAlignment="1">
      <alignment horizontal="left" vertical="center" wrapText="1"/>
    </xf>
    <xf numFmtId="4" fontId="22" fillId="0" borderId="5" xfId="0" applyNumberFormat="1" applyFont="1" applyFill="1" applyBorder="1" applyAlignment="1">
      <alignment horizontal="right" vertical="center" wrapText="1"/>
    </xf>
    <xf numFmtId="0" fontId="23" fillId="0" borderId="0" xfId="0" applyFont="1" applyFill="1" applyBorder="1" applyAlignment="1">
      <alignment horizontal="center" indent="2"/>
    </xf>
    <xf numFmtId="0" fontId="23" fillId="0" borderId="0" xfId="0" applyFont="1" applyFill="1" applyBorder="1" applyAlignment="1"/>
    <xf numFmtId="0" fontId="23" fillId="0" borderId="0" xfId="0" applyFont="1" applyFill="1" applyBorder="1" applyAlignment="1">
      <alignment horizontal="left" indent="2"/>
    </xf>
    <xf numFmtId="0" fontId="24" fillId="0" borderId="0" xfId="0" applyFont="1" applyFill="1" applyBorder="1" applyAlignment="1">
      <alignment horizontal="left" indent="2"/>
    </xf>
    <xf numFmtId="0" fontId="25" fillId="0" borderId="0" xfId="0" applyFont="1" applyFill="1" applyBorder="1" applyAlignment="1">
      <alignment horizontal="left" indent="2"/>
    </xf>
    <xf numFmtId="0" fontId="26" fillId="0" borderId="0" xfId="0" applyFont="1" applyFill="1" applyBorder="1" applyAlignment="1">
      <alignment horizontal="justify"/>
    </xf>
    <xf numFmtId="0" fontId="27" fillId="0" borderId="0" xfId="0" applyFont="1" applyFill="1" applyBorder="1" applyAlignment="1">
      <alignment horizontal="center" vertical="center"/>
    </xf>
    <xf numFmtId="0" fontId="28" fillId="0" borderId="0" xfId="0" applyFont="1" applyFill="1" applyBorder="1" applyAlignment="1">
      <alignment horizontal="center" vertical="center"/>
    </xf>
    <xf numFmtId="0" fontId="27" fillId="0" borderId="0" xfId="0" applyFont="1" applyFill="1" applyBorder="1" applyAlignment="1">
      <alignment horizontal="right" vertical="center"/>
    </xf>
    <xf numFmtId="0" fontId="27" fillId="0" borderId="5" xfId="0" applyFont="1" applyFill="1" applyBorder="1" applyAlignment="1">
      <alignment horizontal="center" vertical="center"/>
    </xf>
    <xf numFmtId="0" fontId="29" fillId="0" borderId="0" xfId="0" applyFont="1" applyFill="1" applyBorder="1" applyAlignment="1">
      <alignment horizontal="center" vertical="center"/>
    </xf>
    <xf numFmtId="0" fontId="30" fillId="0" borderId="0" xfId="0" applyFont="1" applyFill="1" applyBorder="1" applyAlignment="1"/>
    <xf numFmtId="0" fontId="31" fillId="0" borderId="5" xfId="0" applyFont="1" applyFill="1" applyBorder="1" applyAlignment="1">
      <alignment horizontal="center" vertical="center"/>
    </xf>
    <xf numFmtId="3" fontId="32" fillId="0" borderId="10" xfId="0" applyNumberFormat="1" applyFont="1" applyFill="1" applyBorder="1" applyAlignment="1" applyProtection="1">
      <alignment horizontal="left" vertical="center"/>
    </xf>
    <xf numFmtId="0" fontId="31" fillId="0" borderId="6" xfId="0" applyNumberFormat="1" applyFont="1" applyFill="1" applyBorder="1" applyAlignment="1" applyProtection="1">
      <alignment horizontal="center" vertical="center" wrapText="1"/>
    </xf>
    <xf numFmtId="0" fontId="31" fillId="0" borderId="5" xfId="0" applyNumberFormat="1" applyFont="1" applyFill="1" applyBorder="1" applyAlignment="1" applyProtection="1">
      <alignment horizontal="center" vertical="center" wrapText="1"/>
    </xf>
    <xf numFmtId="3" fontId="33" fillId="0" borderId="10" xfId="0" applyNumberFormat="1" applyFont="1" applyFill="1" applyBorder="1" applyAlignment="1" applyProtection="1">
      <alignment horizontal="left" vertical="center"/>
    </xf>
    <xf numFmtId="0" fontId="34" fillId="0" borderId="6" xfId="0" applyNumberFormat="1" applyFont="1" applyFill="1" applyBorder="1" applyAlignment="1" applyProtection="1">
      <alignment horizontal="center" vertical="center" wrapText="1"/>
    </xf>
    <xf numFmtId="0" fontId="34" fillId="0" borderId="5" xfId="0" applyNumberFormat="1" applyFont="1" applyFill="1" applyBorder="1" applyAlignment="1" applyProtection="1">
      <alignment horizontal="center" vertical="center" wrapText="1"/>
    </xf>
    <xf numFmtId="0" fontId="30" fillId="0" borderId="5" xfId="0" applyFont="1" applyFill="1" applyBorder="1" applyAlignment="1">
      <alignment horizontal="center" vertical="center"/>
    </xf>
    <xf numFmtId="3" fontId="35" fillId="0" borderId="10" xfId="0" applyNumberFormat="1" applyFont="1" applyFill="1" applyBorder="1" applyAlignment="1" applyProtection="1">
      <alignment horizontal="center" vertical="center"/>
    </xf>
    <xf numFmtId="3" fontId="30" fillId="0" borderId="5" xfId="0" applyNumberFormat="1" applyFont="1" applyFill="1" applyBorder="1" applyAlignment="1">
      <alignment horizontal="center" vertical="center"/>
    </xf>
    <xf numFmtId="0" fontId="0" fillId="0" borderId="0" xfId="0" applyFont="1"/>
    <xf numFmtId="0" fontId="17" fillId="0" borderId="0" xfId="0" applyFont="1"/>
    <xf numFmtId="0" fontId="36" fillId="0" borderId="0" xfId="49" applyNumberFormat="1" applyFont="1" applyFill="1" applyBorder="1" applyAlignment="1">
      <alignment horizontal="center" vertical="center"/>
    </xf>
    <xf numFmtId="0" fontId="8" fillId="0" borderId="0" xfId="0" applyFont="1" applyFill="1" applyBorder="1" applyAlignment="1">
      <alignment vertical="center"/>
    </xf>
    <xf numFmtId="177" fontId="37" fillId="0" borderId="0" xfId="0" applyNumberFormat="1" applyFont="1" applyFill="1" applyBorder="1" applyAlignment="1">
      <alignment horizontal="right" vertical="center"/>
    </xf>
    <xf numFmtId="0" fontId="19" fillId="0" borderId="0" xfId="0" applyFont="1" applyFill="1" applyAlignment="1">
      <alignment vertical="center"/>
    </xf>
    <xf numFmtId="0" fontId="37" fillId="0" borderId="5" xfId="0" applyFont="1" applyFill="1" applyBorder="1" applyAlignment="1">
      <alignment horizontal="center" vertical="center" wrapText="1"/>
    </xf>
    <xf numFmtId="176" fontId="37" fillId="0" borderId="5" xfId="0" applyNumberFormat="1" applyFont="1" applyFill="1" applyBorder="1" applyAlignment="1">
      <alignment horizontal="center" vertical="center" wrapText="1"/>
    </xf>
    <xf numFmtId="177" fontId="37" fillId="0" borderId="5" xfId="0" applyNumberFormat="1" applyFont="1" applyFill="1" applyBorder="1" applyAlignment="1">
      <alignment horizontal="center" vertical="center" wrapText="1"/>
    </xf>
    <xf numFmtId="0" fontId="37" fillId="0" borderId="5" xfId="0" applyFont="1" applyFill="1" applyBorder="1" applyAlignment="1">
      <alignment horizontal="left" vertical="center" wrapText="1"/>
    </xf>
    <xf numFmtId="0" fontId="38" fillId="0" borderId="5" xfId="0" applyFont="1" applyFill="1" applyBorder="1" applyAlignment="1">
      <alignment horizontal="right" vertical="center"/>
    </xf>
    <xf numFmtId="0" fontId="38" fillId="0" borderId="5" xfId="0" applyFont="1" applyFill="1" applyBorder="1" applyAlignment="1">
      <alignment vertical="center"/>
    </xf>
    <xf numFmtId="0" fontId="39" fillId="0" borderId="5" xfId="0" applyFont="1" applyFill="1" applyBorder="1" applyAlignment="1">
      <alignment horizontal="center" vertical="center"/>
    </xf>
    <xf numFmtId="0" fontId="39" fillId="0" borderId="5" xfId="0" applyFont="1" applyFill="1" applyBorder="1" applyAlignment="1">
      <alignment horizontal="right" vertical="center"/>
    </xf>
    <xf numFmtId="0" fontId="40" fillId="2" borderId="0" xfId="0" applyNumberFormat="1" applyFont="1" applyFill="1" applyBorder="1" applyAlignment="1" applyProtection="1">
      <alignment horizontal="center" vertical="center"/>
    </xf>
    <xf numFmtId="0" fontId="37" fillId="2" borderId="0" xfId="0" applyNumberFormat="1" applyFont="1" applyFill="1" applyBorder="1" applyAlignment="1" applyProtection="1">
      <alignment horizontal="right" vertical="center"/>
    </xf>
    <xf numFmtId="0" fontId="35" fillId="0" borderId="5" xfId="0" applyNumberFormat="1" applyFont="1" applyFill="1" applyBorder="1" applyAlignment="1" applyProtection="1">
      <alignment horizontal="center" vertical="center"/>
    </xf>
    <xf numFmtId="0" fontId="31" fillId="0" borderId="5" xfId="0" applyFont="1" applyFill="1" applyBorder="1" applyAlignment="1">
      <alignment horizontal="center" vertical="justify"/>
    </xf>
    <xf numFmtId="3" fontId="35" fillId="0" borderId="5" xfId="0" applyNumberFormat="1" applyFont="1" applyFill="1" applyBorder="1" applyAlignment="1" applyProtection="1">
      <alignment horizontal="center" vertical="center"/>
    </xf>
    <xf numFmtId="3" fontId="37" fillId="0" borderId="5" xfId="0" applyNumberFormat="1" applyFont="1" applyFill="1" applyBorder="1" applyAlignment="1" applyProtection="1">
      <alignment horizontal="center" vertical="center"/>
    </xf>
    <xf numFmtId="0" fontId="35" fillId="0" borderId="11" xfId="0" applyNumberFormat="1" applyFont="1" applyFill="1" applyBorder="1" applyAlignment="1" applyProtection="1">
      <alignment horizontal="center" vertical="center"/>
    </xf>
    <xf numFmtId="3" fontId="37" fillId="0" borderId="11" xfId="0" applyNumberFormat="1" applyFont="1" applyFill="1" applyBorder="1" applyAlignment="1" applyProtection="1">
      <alignment horizontal="center" vertical="center"/>
    </xf>
    <xf numFmtId="3" fontId="35" fillId="0" borderId="5" xfId="0" applyNumberFormat="1" applyFont="1" applyFill="1" applyBorder="1" applyAlignment="1" applyProtection="1">
      <alignment horizontal="left" vertical="center"/>
    </xf>
    <xf numFmtId="3" fontId="37" fillId="0" borderId="5" xfId="0" applyNumberFormat="1" applyFont="1" applyFill="1" applyBorder="1" applyAlignment="1" applyProtection="1">
      <alignment horizontal="right" vertical="center"/>
    </xf>
    <xf numFmtId="3" fontId="37" fillId="0" borderId="5" xfId="0" applyNumberFormat="1" applyFont="1" applyFill="1" applyBorder="1" applyAlignment="1" applyProtection="1">
      <alignment horizontal="left" vertical="center"/>
    </xf>
    <xf numFmtId="0" fontId="37" fillId="2" borderId="12" xfId="0" applyNumberFormat="1" applyFont="1" applyFill="1" applyBorder="1" applyAlignment="1" applyProtection="1">
      <alignment vertical="center"/>
    </xf>
    <xf numFmtId="0" fontId="31" fillId="2" borderId="12" xfId="0" applyNumberFormat="1" applyFont="1" applyFill="1" applyBorder="1" applyAlignment="1" applyProtection="1">
      <alignment vertical="center"/>
    </xf>
    <xf numFmtId="0" fontId="35" fillId="0" borderId="5" xfId="0" applyNumberFormat="1" applyFont="1" applyFill="1" applyBorder="1" applyAlignment="1" applyProtection="1">
      <alignment vertical="center"/>
    </xf>
    <xf numFmtId="0" fontId="37" fillId="0" borderId="5" xfId="0" applyNumberFormat="1" applyFont="1" applyFill="1" applyBorder="1" applyAlignment="1" applyProtection="1">
      <alignment vertical="center"/>
    </xf>
    <xf numFmtId="0" fontId="37" fillId="0" borderId="5" xfId="0" applyNumberFormat="1" applyFont="1" applyFill="1" applyBorder="1" applyAlignment="1" applyProtection="1">
      <alignment horizontal="center" vertical="center"/>
    </xf>
    <xf numFmtId="177" fontId="35" fillId="0" borderId="11" xfId="0" applyNumberFormat="1" applyFont="1" applyFill="1" applyBorder="1" applyAlignment="1" applyProtection="1">
      <alignment horizontal="center" vertical="center"/>
    </xf>
    <xf numFmtId="3" fontId="35" fillId="0" borderId="5" xfId="0" applyNumberFormat="1" applyFont="1" applyFill="1" applyBorder="1" applyAlignment="1" applyProtection="1">
      <alignment horizontal="right" vertical="center"/>
    </xf>
    <xf numFmtId="0" fontId="41" fillId="0" borderId="0" xfId="0" applyFont="1" applyFill="1" applyBorder="1" applyAlignment="1">
      <alignment vertical="center"/>
    </xf>
    <xf numFmtId="0" fontId="9" fillId="0" borderId="0" xfId="0" applyFont="1" applyFill="1" applyBorder="1" applyAlignment="1">
      <alignment horizontal="center" vertical="center"/>
    </xf>
    <xf numFmtId="0" fontId="41" fillId="0" borderId="5" xfId="0" applyFont="1" applyFill="1" applyBorder="1" applyAlignment="1">
      <alignment horizontal="center" vertical="center"/>
    </xf>
    <xf numFmtId="0" fontId="41" fillId="0" borderId="13" xfId="0" applyFont="1" applyFill="1" applyBorder="1" applyAlignment="1">
      <alignment horizontal="center" vertical="center"/>
    </xf>
    <xf numFmtId="0" fontId="29" fillId="0" borderId="0" xfId="0" applyFont="1" applyFill="1" applyBorder="1" applyAlignment="1">
      <alignment horizontal="center" vertical="top"/>
    </xf>
    <xf numFmtId="0" fontId="42" fillId="0" borderId="0" xfId="0" applyFont="1" applyFill="1" applyBorder="1" applyAlignment="1">
      <alignment horizontal="center" vertical="top"/>
    </xf>
    <xf numFmtId="0" fontId="17" fillId="0" borderId="5" xfId="0" applyFont="1" applyFill="1" applyBorder="1" applyAlignment="1">
      <alignment horizontal="center" vertical="center"/>
    </xf>
    <xf numFmtId="177" fontId="0" fillId="0" borderId="5" xfId="0" applyNumberFormat="1" applyFill="1" applyBorder="1" applyAlignment="1">
      <alignment horizontal="center" vertical="center"/>
    </xf>
    <xf numFmtId="0" fontId="0" fillId="0" borderId="0" xfId="0" applyFill="1" applyBorder="1" applyAlignment="1">
      <alignment horizontal="center" vertical="center"/>
    </xf>
    <xf numFmtId="0" fontId="35" fillId="0" borderId="10" xfId="0" applyNumberFormat="1" applyFont="1" applyFill="1" applyBorder="1" applyAlignment="1" applyProtection="1">
      <alignment horizontal="left" vertical="center"/>
    </xf>
    <xf numFmtId="0" fontId="43" fillId="0" borderId="10" xfId="0" applyFont="1" applyFill="1" applyBorder="1" applyAlignment="1">
      <alignment horizontal="center" vertical="center"/>
    </xf>
    <xf numFmtId="0" fontId="31" fillId="0" borderId="10" xfId="0" applyFont="1" applyFill="1" applyBorder="1" applyAlignment="1">
      <alignment horizontal="center" vertical="justify"/>
    </xf>
    <xf numFmtId="0" fontId="31" fillId="0" borderId="10" xfId="0" applyNumberFormat="1" applyFont="1" applyFill="1" applyBorder="1" applyAlignment="1" applyProtection="1">
      <alignment horizontal="center" vertical="center"/>
    </xf>
    <xf numFmtId="178" fontId="31" fillId="0" borderId="10" xfId="0" applyNumberFormat="1" applyFont="1" applyFill="1" applyBorder="1" applyAlignment="1" applyProtection="1">
      <alignment horizontal="center" vertical="center"/>
    </xf>
    <xf numFmtId="178" fontId="31" fillId="0" borderId="5" xfId="0" applyNumberFormat="1" applyFont="1" applyFill="1" applyBorder="1" applyAlignment="1">
      <alignment horizontal="center" vertical="center"/>
    </xf>
    <xf numFmtId="0" fontId="35" fillId="0" borderId="5" xfId="0" applyNumberFormat="1" applyFont="1" applyFill="1" applyBorder="1" applyAlignment="1" applyProtection="1">
      <alignment horizontal="left" vertical="center"/>
    </xf>
    <xf numFmtId="0" fontId="31" fillId="0" borderId="5" xfId="0" applyNumberFormat="1" applyFont="1" applyFill="1" applyBorder="1" applyAlignment="1" applyProtection="1">
      <alignment horizontal="center" vertical="center"/>
    </xf>
    <xf numFmtId="0" fontId="43" fillId="0" borderId="5" xfId="0" applyFont="1" applyFill="1" applyBorder="1" applyAlignment="1">
      <alignment horizontal="center" vertical="center"/>
    </xf>
    <xf numFmtId="0" fontId="33" fillId="0" borderId="10" xfId="0" applyNumberFormat="1" applyFont="1" applyFill="1" applyBorder="1" applyAlignment="1" applyProtection="1">
      <alignment horizontal="left" vertical="center"/>
    </xf>
    <xf numFmtId="0" fontId="31" fillId="0" borderId="10" xfId="0" applyFont="1" applyFill="1" applyBorder="1" applyAlignment="1">
      <alignment horizontal="center" vertical="center"/>
    </xf>
    <xf numFmtId="178" fontId="31" fillId="0" borderId="10" xfId="0" applyNumberFormat="1" applyFont="1" applyFill="1" applyBorder="1" applyAlignment="1">
      <alignment horizontal="center" vertical="center"/>
    </xf>
    <xf numFmtId="0" fontId="33" fillId="0" borderId="5" xfId="0" applyNumberFormat="1" applyFont="1" applyFill="1" applyBorder="1" applyAlignment="1" applyProtection="1">
      <alignment horizontal="left" vertical="center"/>
    </xf>
    <xf numFmtId="0" fontId="33" fillId="0" borderId="14" xfId="0" applyNumberFormat="1" applyFont="1" applyFill="1" applyBorder="1" applyAlignment="1" applyProtection="1">
      <alignment horizontal="left" vertical="center"/>
    </xf>
    <xf numFmtId="0" fontId="31" fillId="0" borderId="14" xfId="0" applyNumberFormat="1" applyFont="1" applyFill="1" applyBorder="1" applyAlignment="1" applyProtection="1">
      <alignment horizontal="center" vertical="center"/>
    </xf>
    <xf numFmtId="0" fontId="32" fillId="0" borderId="5" xfId="0" applyFont="1" applyFill="1" applyBorder="1" applyAlignment="1">
      <alignment horizontal="center" vertical="center"/>
    </xf>
    <xf numFmtId="0" fontId="44" fillId="0" borderId="0" xfId="0" applyFont="1" applyFill="1" applyBorder="1" applyAlignment="1">
      <alignment horizontal="center" vertical="center"/>
    </xf>
    <xf numFmtId="0" fontId="45" fillId="0" borderId="0" xfId="0" applyFont="1" applyAlignment="1">
      <alignment horizontal="center"/>
    </xf>
    <xf numFmtId="0" fontId="46" fillId="0" borderId="0" xfId="0" applyFont="1" applyAlignment="1">
      <alignment horizontal="justify" indent="2"/>
    </xf>
    <xf numFmtId="0" fontId="46" fillId="0" borderId="0" xfId="0" applyFont="1" applyAlignment="1">
      <alignment horizontal="justify"/>
    </xf>
    <xf numFmtId="0" fontId="46" fillId="0" borderId="0" xfId="0" applyFont="1" applyAlignment="1">
      <alignment horizontal="left" indent="2"/>
    </xf>
    <xf numFmtId="0" fontId="42" fillId="0" borderId="0" xfId="0" applyFont="1" applyFill="1" applyBorder="1" applyAlignment="1">
      <alignment vertical="center"/>
    </xf>
    <xf numFmtId="0" fontId="47" fillId="0" borderId="5" xfId="0" applyFont="1" applyFill="1" applyBorder="1" applyAlignment="1">
      <alignment horizontal="center" vertical="center"/>
    </xf>
    <xf numFmtId="0" fontId="30" fillId="0" borderId="5" xfId="0" applyFont="1" applyFill="1" applyBorder="1" applyAlignment="1">
      <alignment horizontal="center" vertical="justify"/>
    </xf>
    <xf numFmtId="178" fontId="43" fillId="0" borderId="5" xfId="0" applyNumberFormat="1" applyFont="1" applyFill="1" applyBorder="1" applyAlignment="1">
      <alignment horizontal="center" vertical="center"/>
    </xf>
    <xf numFmtId="178" fontId="30" fillId="0" borderId="5" xfId="0" applyNumberFormat="1" applyFont="1" applyFill="1" applyBorder="1" applyAlignment="1">
      <alignment horizontal="center" vertical="center"/>
    </xf>
    <xf numFmtId="0" fontId="48" fillId="0" borderId="0" xfId="0" applyFont="1" applyFill="1" applyBorder="1" applyAlignment="1"/>
    <xf numFmtId="0" fontId="49" fillId="0" borderId="0" xfId="0" applyFont="1" applyFill="1" applyBorder="1" applyAlignment="1">
      <alignment horizontal="center"/>
    </xf>
    <xf numFmtId="0" fontId="16" fillId="0" borderId="0" xfId="0" applyFont="1" applyFill="1" applyBorder="1" applyAlignment="1">
      <alignment horizontal="right"/>
    </xf>
    <xf numFmtId="0" fontId="16" fillId="0" borderId="5" xfId="0" applyFont="1" applyFill="1" applyBorder="1" applyAlignment="1">
      <alignment horizontal="center" vertical="center" wrapText="1" shrinkToFit="1"/>
    </xf>
    <xf numFmtId="0" fontId="16" fillId="0" borderId="5" xfId="0" applyFont="1" applyFill="1" applyBorder="1" applyAlignment="1">
      <alignment horizontal="center" vertical="center" shrinkToFit="1"/>
    </xf>
    <xf numFmtId="0" fontId="16" fillId="0" borderId="5" xfId="0" applyFont="1" applyFill="1" applyBorder="1" applyAlignment="1">
      <alignment horizontal="left" vertical="center" wrapText="1" shrinkToFit="1"/>
    </xf>
    <xf numFmtId="0" fontId="14" fillId="0" borderId="5" xfId="0" applyFont="1" applyFill="1" applyBorder="1" applyAlignment="1">
      <alignment horizontal="center"/>
    </xf>
    <xf numFmtId="0" fontId="0" fillId="3" borderId="0" xfId="0" applyFill="1" applyBorder="1" applyAlignment="1"/>
    <xf numFmtId="0" fontId="0" fillId="3" borderId="0" xfId="0" applyNumberFormat="1" applyFill="1" applyBorder="1" applyAlignment="1"/>
    <xf numFmtId="0" fontId="31" fillId="2" borderId="0" xfId="0" applyNumberFormat="1" applyFont="1" applyFill="1" applyBorder="1" applyAlignment="1" applyProtection="1">
      <alignment horizontal="right" vertical="center"/>
    </xf>
    <xf numFmtId="0" fontId="31" fillId="0" borderId="5" xfId="0" applyNumberFormat="1" applyFont="1" applyFill="1" applyBorder="1" applyAlignment="1">
      <alignment horizontal="center" vertical="center"/>
    </xf>
    <xf numFmtId="0" fontId="32" fillId="0" borderId="5" xfId="0" applyNumberFormat="1" applyFont="1" applyFill="1" applyBorder="1" applyAlignment="1" applyProtection="1">
      <alignment horizontal="center" vertical="center"/>
    </xf>
    <xf numFmtId="178" fontId="31" fillId="0" borderId="5" xfId="0" applyNumberFormat="1" applyFont="1" applyFill="1" applyBorder="1" applyAlignment="1" applyProtection="1">
      <alignment horizontal="center" vertical="center"/>
    </xf>
    <xf numFmtId="0" fontId="32" fillId="0" borderId="5" xfId="0" applyNumberFormat="1" applyFont="1" applyFill="1" applyBorder="1" applyAlignment="1" applyProtection="1">
      <alignment vertical="center"/>
    </xf>
    <xf numFmtId="0" fontId="31" fillId="0" borderId="5" xfId="0" applyNumberFormat="1" applyFont="1" applyFill="1" applyBorder="1" applyAlignment="1" applyProtection="1">
      <alignment vertical="center"/>
    </xf>
    <xf numFmtId="0" fontId="31" fillId="3" borderId="5" xfId="0" applyNumberFormat="1" applyFont="1" applyFill="1" applyBorder="1" applyAlignment="1" applyProtection="1">
      <alignment horizontal="center" vertical="center"/>
    </xf>
    <xf numFmtId="0" fontId="31" fillId="3" borderId="0" xfId="0" applyFont="1" applyFill="1" applyBorder="1" applyAlignment="1"/>
    <xf numFmtId="0" fontId="31" fillId="0" borderId="5" xfId="0" applyNumberFormat="1" applyFont="1" applyFill="1" applyBorder="1" applyAlignment="1" applyProtection="1">
      <alignment horizontal="left" vertical="center"/>
    </xf>
    <xf numFmtId="176" fontId="31" fillId="0" borderId="5" xfId="0" applyNumberFormat="1" applyFont="1" applyFill="1" applyBorder="1" applyAlignment="1">
      <alignment horizontal="center" vertical="center"/>
    </xf>
    <xf numFmtId="178" fontId="32" fillId="0" borderId="10" xfId="0" applyNumberFormat="1" applyFont="1" applyFill="1" applyBorder="1" applyAlignment="1" applyProtection="1">
      <alignment horizontal="center" vertical="center"/>
    </xf>
    <xf numFmtId="3" fontId="31" fillId="0" borderId="10" xfId="0" applyNumberFormat="1" applyFont="1" applyFill="1" applyBorder="1" applyAlignment="1" applyProtection="1">
      <alignment horizontal="center" vertical="center"/>
    </xf>
    <xf numFmtId="0" fontId="32" fillId="0" borderId="10" xfId="0" applyNumberFormat="1" applyFont="1" applyFill="1" applyBorder="1" applyAlignment="1" applyProtection="1">
      <alignment horizontal="left" vertical="center"/>
    </xf>
    <xf numFmtId="176" fontId="32" fillId="0" borderId="10" xfId="0" applyNumberFormat="1" applyFont="1" applyFill="1" applyBorder="1" applyAlignment="1" applyProtection="1">
      <alignment horizontal="center" vertical="center"/>
    </xf>
    <xf numFmtId="0" fontId="31" fillId="0" borderId="10" xfId="0" applyNumberFormat="1" applyFont="1" applyFill="1" applyBorder="1" applyAlignment="1" applyProtection="1">
      <alignment horizontal="left" vertical="center"/>
    </xf>
    <xf numFmtId="176" fontId="31" fillId="0" borderId="10" xfId="0" applyNumberFormat="1" applyFont="1" applyFill="1" applyBorder="1" applyAlignment="1" applyProtection="1">
      <alignment horizontal="center" vertical="center"/>
    </xf>
    <xf numFmtId="3" fontId="31" fillId="0" borderId="5" xfId="0" applyNumberFormat="1" applyFont="1" applyFill="1" applyBorder="1" applyAlignment="1" applyProtection="1">
      <alignment horizontal="left" vertical="center"/>
    </xf>
    <xf numFmtId="176" fontId="31" fillId="0" borderId="5" xfId="0" applyNumberFormat="1" applyFont="1" applyFill="1" applyBorder="1" applyAlignment="1" applyProtection="1">
      <alignment horizontal="center" vertical="center"/>
    </xf>
    <xf numFmtId="3" fontId="32" fillId="0" borderId="5" xfId="0" applyNumberFormat="1" applyFont="1" applyFill="1" applyBorder="1" applyAlignment="1" applyProtection="1">
      <alignment horizontal="left" vertical="center"/>
    </xf>
    <xf numFmtId="176" fontId="32" fillId="0" borderId="5" xfId="0" applyNumberFormat="1" applyFont="1" applyFill="1" applyBorder="1" applyAlignment="1" applyProtection="1">
      <alignment horizontal="center" vertical="center"/>
    </xf>
    <xf numFmtId="3" fontId="35" fillId="0" borderId="10" xfId="0" applyNumberFormat="1" applyFont="1" applyFill="1" applyBorder="1" applyAlignment="1" applyProtection="1">
      <alignment horizontal="left" vertical="center"/>
    </xf>
    <xf numFmtId="176" fontId="30" fillId="0" borderId="5" xfId="0" applyNumberFormat="1" applyFont="1" applyFill="1" applyBorder="1" applyAlignment="1">
      <alignment horizontal="center" vertical="center"/>
    </xf>
    <xf numFmtId="176" fontId="0" fillId="0" borderId="10" xfId="0" applyNumberFormat="1" applyFont="1" applyFill="1" applyBorder="1" applyAlignment="1" applyProtection="1">
      <alignment horizontal="center" vertical="center"/>
    </xf>
    <xf numFmtId="178" fontId="0" fillId="0" borderId="10" xfId="0" applyNumberFormat="1" applyFont="1" applyFill="1" applyBorder="1" applyAlignment="1" applyProtection="1">
      <alignment horizontal="center" vertical="center"/>
    </xf>
    <xf numFmtId="0" fontId="37" fillId="0" borderId="10" xfId="0" applyNumberFormat="1" applyFont="1" applyFill="1" applyBorder="1" applyAlignment="1" applyProtection="1">
      <alignment horizontal="left" vertical="center"/>
    </xf>
    <xf numFmtId="176" fontId="0" fillId="0" borderId="5" xfId="0" applyNumberFormat="1" applyFont="1" applyFill="1" applyBorder="1" applyAlignment="1" applyProtection="1">
      <alignment horizontal="center" vertical="center"/>
    </xf>
    <xf numFmtId="0" fontId="50" fillId="0" borderId="0" xfId="0" applyFont="1" applyAlignment="1">
      <alignment horizontal="center"/>
    </xf>
    <xf numFmtId="0" fontId="51" fillId="0" borderId="0" xfId="0" applyFont="1" applyAlignment="1">
      <alignment horizontal="center"/>
    </xf>
    <xf numFmtId="0" fontId="52" fillId="0" borderId="0" xfId="0" applyFont="1" applyAlignment="1">
      <alignment horizontal="justify"/>
    </xf>
    <xf numFmtId="0" fontId="52" fillId="0" borderId="0" xfId="0" applyFont="1" applyAlignment="1">
      <alignment horizontal="justify" indent="2"/>
    </xf>
    <xf numFmtId="0" fontId="29" fillId="0" borderId="0" xfId="0" applyFont="1" applyAlignment="1">
      <alignment horizontal="justify" indent="2"/>
    </xf>
    <xf numFmtId="0" fontId="53" fillId="0" borderId="0" xfId="0" applyFont="1" applyAlignment="1">
      <alignment horizontal="justify"/>
    </xf>
    <xf numFmtId="0" fontId="54" fillId="0" borderId="0" xfId="0" applyFont="1" applyAlignment="1">
      <alignment horizontal="justify" indent="2"/>
    </xf>
    <xf numFmtId="0" fontId="55" fillId="0" borderId="0" xfId="0" applyFont="1" applyAlignment="1">
      <alignment horizontal="justify" indent="2"/>
    </xf>
    <xf numFmtId="0" fontId="51" fillId="0" borderId="0" xfId="0" applyFont="1" applyAlignment="1">
      <alignment horizontal="justify" indent="2"/>
    </xf>
    <xf numFmtId="0" fontId="54" fillId="0" borderId="0" xfId="0" applyFont="1" applyAlignment="1">
      <alignment horizontal="justify" indent="1"/>
    </xf>
    <xf numFmtId="0" fontId="56" fillId="0" borderId="0" xfId="0" applyFont="1" applyAlignment="1">
      <alignment horizontal="justify" indent="2"/>
    </xf>
    <xf numFmtId="0" fontId="57" fillId="0" borderId="0" xfId="0" applyFont="1" applyAlignment="1">
      <alignment horizontal="justify"/>
    </xf>
    <xf numFmtId="0" fontId="58" fillId="0" borderId="0" xfId="0" applyNumberFormat="1" applyFont="1" applyFill="1" applyAlignment="1" applyProtection="1">
      <alignment vertical="center"/>
    </xf>
    <xf numFmtId="0" fontId="58" fillId="0" borderId="0" xfId="0" applyNumberFormat="1" applyFont="1" applyFill="1" applyAlignment="1" applyProtection="1">
      <alignment horizontal="center" vertical="center"/>
    </xf>
    <xf numFmtId="0" fontId="0" fillId="0" borderId="0" xfId="0" applyFont="1" applyFill="1" applyAlignment="1">
      <alignment vertical="center"/>
    </xf>
    <xf numFmtId="0" fontId="0" fillId="0" borderId="5" xfId="0" applyFont="1" applyFill="1" applyBorder="1" applyAlignment="1">
      <alignment vertical="center"/>
    </xf>
    <xf numFmtId="0" fontId="0" fillId="2" borderId="5" xfId="0" applyNumberFormat="1" applyFont="1" applyFill="1" applyBorder="1" applyAlignment="1" applyProtection="1">
      <alignment horizontal="left" vertical="center"/>
    </xf>
    <xf numFmtId="0" fontId="0" fillId="0" borderId="5" xfId="0" applyFont="1" applyFill="1" applyBorder="1" applyAlignment="1">
      <alignment horizontal="left" vertical="center"/>
    </xf>
    <xf numFmtId="0" fontId="0" fillId="0" borderId="0" xfId="0" applyFont="1" applyFill="1" applyAlignment="1"/>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2003年人大预算表（全省）" xfId="49"/>
    <cellStyle name="常规 2" xfId="50"/>
  </cellStyles>
  <tableStyles count="0" defaultTableStyle="TableStyleMedium2" defaultPivotStyle="PivotStyleLight16"/>
  <colors>
    <mruColors>
      <color rgb="00C0C0C0"/>
      <color rgb="00FFFFFF"/>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5" Type="http://schemas.openxmlformats.org/officeDocument/2006/relationships/sharedStrings" Target="sharedStrings.xml"/><Relationship Id="rId34" Type="http://schemas.openxmlformats.org/officeDocument/2006/relationships/styles" Target="styles.xml"/><Relationship Id="rId33" Type="http://schemas.openxmlformats.org/officeDocument/2006/relationships/theme" Target="theme/theme1.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2"/>
  <sheetViews>
    <sheetView workbookViewId="0">
      <selection activeCell="C28" sqref="C28"/>
    </sheetView>
  </sheetViews>
  <sheetFormatPr defaultColWidth="8.8" defaultRowHeight="14.25" outlineLevelCol="2"/>
  <cols>
    <col min="2" max="2" width="6.3" customWidth="1"/>
    <col min="3" max="3" width="62.2" customWidth="1"/>
  </cols>
  <sheetData>
    <row r="1" ht="25.5" spans="1:3">
      <c r="A1" s="184"/>
      <c r="B1" s="185" t="s">
        <v>0</v>
      </c>
      <c r="C1" s="185"/>
    </row>
    <row r="2" ht="27" customHeight="1" spans="1:3">
      <c r="A2" s="186"/>
      <c r="B2" s="32">
        <v>1</v>
      </c>
      <c r="C2" s="187" t="s">
        <v>1</v>
      </c>
    </row>
    <row r="3" ht="27" customHeight="1" spans="1:3">
      <c r="A3" s="186"/>
      <c r="B3" s="32">
        <v>2</v>
      </c>
      <c r="C3" s="188" t="s">
        <v>2</v>
      </c>
    </row>
    <row r="4" ht="27" customHeight="1" spans="1:3">
      <c r="A4" s="186"/>
      <c r="B4" s="32">
        <v>3</v>
      </c>
      <c r="C4" s="188" t="s">
        <v>3</v>
      </c>
    </row>
    <row r="5" ht="27" customHeight="1" spans="1:3">
      <c r="A5" s="186"/>
      <c r="B5" s="32">
        <v>4</v>
      </c>
      <c r="C5" s="188" t="s">
        <v>4</v>
      </c>
    </row>
    <row r="6" ht="27" customHeight="1" spans="1:3">
      <c r="A6" s="186"/>
      <c r="B6" s="32">
        <v>5</v>
      </c>
      <c r="C6" s="188" t="s">
        <v>5</v>
      </c>
    </row>
    <row r="7" ht="27" customHeight="1" spans="1:3">
      <c r="A7" s="186"/>
      <c r="B7" s="32">
        <v>6</v>
      </c>
      <c r="C7" s="188" t="s">
        <v>6</v>
      </c>
    </row>
    <row r="8" ht="27" customHeight="1" spans="1:3">
      <c r="A8" s="186"/>
      <c r="B8" s="32">
        <v>7</v>
      </c>
      <c r="C8" s="188" t="s">
        <v>7</v>
      </c>
    </row>
    <row r="9" ht="27" customHeight="1" spans="1:3">
      <c r="A9" s="186"/>
      <c r="B9" s="32">
        <v>8</v>
      </c>
      <c r="C9" s="188" t="s">
        <v>8</v>
      </c>
    </row>
    <row r="10" ht="27" customHeight="1" spans="1:3">
      <c r="A10" s="186"/>
      <c r="B10" s="32">
        <v>9</v>
      </c>
      <c r="C10" s="188" t="s">
        <v>9</v>
      </c>
    </row>
    <row r="11" ht="27" customHeight="1" spans="1:3">
      <c r="A11" s="186"/>
      <c r="B11" s="32">
        <v>10</v>
      </c>
      <c r="C11" s="188" t="s">
        <v>10</v>
      </c>
    </row>
    <row r="12" ht="27" customHeight="1" spans="1:3">
      <c r="A12" s="186"/>
      <c r="B12" s="32">
        <v>11</v>
      </c>
      <c r="C12" s="188" t="s">
        <v>11</v>
      </c>
    </row>
    <row r="13" ht="27" customHeight="1" spans="1:3">
      <c r="A13" s="186"/>
      <c r="B13" s="32">
        <v>12</v>
      </c>
      <c r="C13" s="188" t="s">
        <v>12</v>
      </c>
    </row>
    <row r="14" ht="27" customHeight="1" spans="1:3">
      <c r="A14" s="186"/>
      <c r="B14" s="32">
        <v>13</v>
      </c>
      <c r="C14" s="188" t="s">
        <v>13</v>
      </c>
    </row>
    <row r="15" ht="27" customHeight="1" spans="1:3">
      <c r="A15" s="186"/>
      <c r="B15" s="32">
        <v>14</v>
      </c>
      <c r="C15" s="188" t="s">
        <v>14</v>
      </c>
    </row>
    <row r="16" ht="27" customHeight="1" spans="1:3">
      <c r="A16" s="186"/>
      <c r="B16" s="32">
        <v>15</v>
      </c>
      <c r="C16" s="188" t="s">
        <v>15</v>
      </c>
    </row>
    <row r="17" ht="27" customHeight="1" spans="1:3">
      <c r="A17" s="186"/>
      <c r="B17" s="32">
        <v>16</v>
      </c>
      <c r="C17" s="188" t="s">
        <v>16</v>
      </c>
    </row>
    <row r="18" ht="27" customHeight="1" spans="1:3">
      <c r="A18" s="186"/>
      <c r="B18" s="32">
        <v>17</v>
      </c>
      <c r="C18" s="188" t="s">
        <v>17</v>
      </c>
    </row>
    <row r="19" ht="27" customHeight="1" spans="1:3">
      <c r="A19" s="186"/>
      <c r="B19" s="32">
        <v>18</v>
      </c>
      <c r="C19" s="188" t="s">
        <v>18</v>
      </c>
    </row>
    <row r="20" ht="27" customHeight="1" spans="1:3">
      <c r="A20" s="186"/>
      <c r="B20" s="32">
        <v>19</v>
      </c>
      <c r="C20" s="188" t="s">
        <v>19</v>
      </c>
    </row>
    <row r="21" ht="27" customHeight="1" spans="1:3">
      <c r="A21" s="186"/>
      <c r="B21" s="32">
        <v>20</v>
      </c>
      <c r="C21" s="187" t="s">
        <v>20</v>
      </c>
    </row>
    <row r="22" ht="27" customHeight="1" spans="1:3">
      <c r="A22" s="186"/>
      <c r="B22" s="32">
        <v>21</v>
      </c>
      <c r="C22" s="189" t="s">
        <v>21</v>
      </c>
    </row>
    <row r="23" ht="27" customHeight="1" spans="1:3">
      <c r="A23" s="190"/>
      <c r="B23" s="32">
        <v>22</v>
      </c>
      <c r="C23" s="189" t="s">
        <v>22</v>
      </c>
    </row>
    <row r="24" ht="27" customHeight="1" spans="1:3">
      <c r="A24" s="190"/>
      <c r="B24" s="32">
        <v>23</v>
      </c>
      <c r="C24" s="189" t="s">
        <v>23</v>
      </c>
    </row>
    <row r="25" ht="27" customHeight="1" spans="1:3">
      <c r="A25" s="190"/>
      <c r="B25" s="32">
        <v>24</v>
      </c>
      <c r="C25" s="189" t="s">
        <v>24</v>
      </c>
    </row>
    <row r="26" ht="27" customHeight="1" spans="1:3">
      <c r="A26" s="190"/>
      <c r="B26" s="32">
        <v>25</v>
      </c>
      <c r="C26" s="189" t="s">
        <v>25</v>
      </c>
    </row>
    <row r="27" ht="27" customHeight="1" spans="1:3">
      <c r="A27" s="190"/>
      <c r="B27" s="32">
        <v>26</v>
      </c>
      <c r="C27" s="189" t="s">
        <v>26</v>
      </c>
    </row>
    <row r="28" ht="27" customHeight="1" spans="1:3">
      <c r="A28" s="190"/>
      <c r="B28" s="32">
        <v>27</v>
      </c>
      <c r="C28" s="189" t="s">
        <v>27</v>
      </c>
    </row>
    <row r="29" ht="27" customHeight="1" spans="1:3">
      <c r="A29" s="190"/>
      <c r="B29" s="32">
        <v>28</v>
      </c>
      <c r="C29" s="189" t="s">
        <v>28</v>
      </c>
    </row>
    <row r="30" ht="27" customHeight="1" spans="1:3">
      <c r="A30" s="190"/>
      <c r="B30" s="32">
        <v>29</v>
      </c>
      <c r="C30" s="189" t="s">
        <v>29</v>
      </c>
    </row>
    <row r="31" ht="27" customHeight="1" spans="1:3">
      <c r="A31" s="190"/>
      <c r="B31" s="32">
        <v>30</v>
      </c>
      <c r="C31" s="189" t="s">
        <v>30</v>
      </c>
    </row>
    <row r="32" ht="27" customHeight="1" spans="1:3">
      <c r="A32" s="190"/>
      <c r="B32" s="32">
        <v>31</v>
      </c>
      <c r="C32" s="189" t="s">
        <v>31</v>
      </c>
    </row>
  </sheetData>
  <mergeCells count="1">
    <mergeCell ref="B1:C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60"/>
  <sheetViews>
    <sheetView workbookViewId="0">
      <selection activeCell="A7" sqref="A7"/>
    </sheetView>
  </sheetViews>
  <sheetFormatPr defaultColWidth="8.8" defaultRowHeight="14.25"/>
  <cols>
    <col min="1" max="1" width="150.6" style="70" customWidth="1"/>
    <col min="2" max="16384" width="8.8" style="70"/>
  </cols>
  <sheetData>
    <row r="1" ht="28.5" spans="1:1">
      <c r="A1" s="172" t="s">
        <v>32</v>
      </c>
    </row>
    <row r="2" ht="28.5" spans="1:1">
      <c r="A2" s="172" t="s">
        <v>33</v>
      </c>
    </row>
    <row r="3" ht="20.25" spans="1:1">
      <c r="A3" s="173" t="s">
        <v>34</v>
      </c>
    </row>
    <row r="4" ht="20.25" spans="1:1">
      <c r="A4" s="173" t="s">
        <v>35</v>
      </c>
    </row>
    <row r="5" ht="20.25" spans="1:1">
      <c r="A5" s="173" t="s">
        <v>36</v>
      </c>
    </row>
    <row r="6" ht="20.25" spans="1:1">
      <c r="A6" s="174" t="s">
        <v>37</v>
      </c>
    </row>
    <row r="7" ht="20.25" spans="1:1">
      <c r="A7" s="174" t="s">
        <v>38</v>
      </c>
    </row>
    <row r="8" ht="20.25" spans="1:1">
      <c r="A8" s="175" t="s">
        <v>39</v>
      </c>
    </row>
    <row r="9" ht="20.25" spans="1:1">
      <c r="A9" s="176" t="s">
        <v>40</v>
      </c>
    </row>
    <row r="10" ht="81" spans="1:1">
      <c r="A10" s="175" t="s">
        <v>41</v>
      </c>
    </row>
    <row r="11" ht="20.25" spans="1:1">
      <c r="A11" s="177" t="s">
        <v>42</v>
      </c>
    </row>
    <row r="12" ht="20.25" spans="1:1">
      <c r="A12" s="178" t="s">
        <v>43</v>
      </c>
    </row>
    <row r="13" ht="101.25" spans="1:1">
      <c r="A13" s="175" t="s">
        <v>44</v>
      </c>
    </row>
    <row r="14" ht="40.5" spans="1:1">
      <c r="A14" s="175" t="s">
        <v>45</v>
      </c>
    </row>
    <row r="15" ht="333" customHeight="1" spans="1:1">
      <c r="A15" s="175" t="s">
        <v>46</v>
      </c>
    </row>
    <row r="16" ht="270" customHeight="1" spans="1:1">
      <c r="A16" s="179" t="s">
        <v>47</v>
      </c>
    </row>
    <row r="17" ht="40.5" spans="1:1">
      <c r="A17" s="179" t="s">
        <v>48</v>
      </c>
    </row>
    <row r="18" ht="20.25" spans="1:1">
      <c r="A18" s="175" t="s">
        <v>49</v>
      </c>
    </row>
    <row r="19" ht="88" customHeight="1" spans="1:1">
      <c r="A19" s="175" t="s">
        <v>50</v>
      </c>
    </row>
    <row r="20" ht="60.75" spans="1:1">
      <c r="A20" s="178" t="s">
        <v>51</v>
      </c>
    </row>
    <row r="21" ht="20.25" spans="1:1">
      <c r="A21" s="178" t="s">
        <v>52</v>
      </c>
    </row>
    <row r="22" ht="40.5" spans="1:1">
      <c r="A22" s="178" t="s">
        <v>53</v>
      </c>
    </row>
    <row r="23" ht="81" spans="1:1">
      <c r="A23" s="178" t="s">
        <v>54</v>
      </c>
    </row>
    <row r="24" ht="110" customHeight="1" spans="1:1">
      <c r="A24" s="178" t="s">
        <v>55</v>
      </c>
    </row>
    <row r="25" ht="93" customHeight="1" spans="1:1">
      <c r="A25" s="175" t="s">
        <v>56</v>
      </c>
    </row>
    <row r="26" ht="69" customHeight="1" spans="1:1">
      <c r="A26" s="178" t="s">
        <v>57</v>
      </c>
    </row>
    <row r="27" ht="20.25" spans="1:1">
      <c r="A27" s="175" t="s">
        <v>58</v>
      </c>
    </row>
    <row r="28" ht="20.25" spans="1:1">
      <c r="A28" s="178" t="s">
        <v>59</v>
      </c>
    </row>
    <row r="29" ht="94" customHeight="1" spans="1:1">
      <c r="A29" s="175" t="s">
        <v>60</v>
      </c>
    </row>
    <row r="30" ht="72" customHeight="1" spans="1:1">
      <c r="A30" s="180" t="s">
        <v>61</v>
      </c>
    </row>
    <row r="31" ht="40.5" spans="1:1">
      <c r="A31" s="175" t="s">
        <v>62</v>
      </c>
    </row>
    <row r="32" ht="87" customHeight="1" spans="1:1">
      <c r="A32" s="175" t="s">
        <v>63</v>
      </c>
    </row>
    <row r="33" ht="20.25" spans="1:1">
      <c r="A33" s="174" t="s">
        <v>64</v>
      </c>
    </row>
    <row r="34" ht="71" customHeight="1" spans="1:1">
      <c r="A34" s="175" t="s">
        <v>65</v>
      </c>
    </row>
    <row r="35" ht="230" customHeight="1" spans="1:1">
      <c r="A35" s="178" t="s">
        <v>66</v>
      </c>
    </row>
    <row r="36" ht="93" customHeight="1" spans="1:1">
      <c r="A36" s="178" t="s">
        <v>67</v>
      </c>
    </row>
    <row r="37" ht="101.25" spans="1:1">
      <c r="A37" s="178" t="s">
        <v>68</v>
      </c>
    </row>
    <row r="38" ht="202.5" spans="1:1">
      <c r="A38" s="178" t="s">
        <v>69</v>
      </c>
    </row>
    <row r="39" ht="81" spans="1:1">
      <c r="A39" s="178" t="s">
        <v>70</v>
      </c>
    </row>
    <row r="40" ht="20.25" spans="1:1">
      <c r="A40" s="176" t="s">
        <v>71</v>
      </c>
    </row>
    <row r="41" ht="40.5" spans="1:1">
      <c r="A41" s="175" t="s">
        <v>72</v>
      </c>
    </row>
    <row r="42" ht="20.25" spans="1:1">
      <c r="A42" s="175" t="s">
        <v>73</v>
      </c>
    </row>
    <row r="43" ht="130" customHeight="1" spans="1:1">
      <c r="A43" s="175" t="s">
        <v>74</v>
      </c>
    </row>
    <row r="44" ht="91" customHeight="1" spans="1:1">
      <c r="A44" s="175" t="s">
        <v>75</v>
      </c>
    </row>
    <row r="45" ht="20.25" spans="1:1">
      <c r="A45" s="175" t="s">
        <v>76</v>
      </c>
    </row>
    <row r="46" ht="66" customHeight="1" spans="1:1">
      <c r="A46" s="175" t="s">
        <v>77</v>
      </c>
    </row>
    <row r="47" ht="60.75" spans="1:1">
      <c r="A47" s="175" t="s">
        <v>78</v>
      </c>
    </row>
    <row r="48" ht="40.5" spans="1:1">
      <c r="A48" s="175" t="s">
        <v>79</v>
      </c>
    </row>
    <row r="49" ht="152" customHeight="1" spans="1:1">
      <c r="A49" s="174" t="s">
        <v>80</v>
      </c>
    </row>
    <row r="50" ht="60.75" spans="1:1">
      <c r="A50" s="178" t="s">
        <v>81</v>
      </c>
    </row>
    <row r="51" ht="50" customHeight="1" spans="1:1">
      <c r="A51" s="181" t="s">
        <v>82</v>
      </c>
    </row>
    <row r="52" ht="20.25" spans="1:1">
      <c r="A52" s="176" t="s">
        <v>83</v>
      </c>
    </row>
    <row r="53" ht="69" customHeight="1" spans="1:1">
      <c r="A53" s="175" t="s">
        <v>84</v>
      </c>
    </row>
    <row r="54" ht="51" customHeight="1" spans="1:1">
      <c r="A54" s="178" t="s">
        <v>85</v>
      </c>
    </row>
    <row r="55" ht="60.75" spans="1:1">
      <c r="A55" s="178" t="s">
        <v>86</v>
      </c>
    </row>
    <row r="56" ht="60.75" spans="1:1">
      <c r="A56" s="178" t="s">
        <v>87</v>
      </c>
    </row>
    <row r="57" ht="60.75" spans="1:1">
      <c r="A57" s="178" t="s">
        <v>88</v>
      </c>
    </row>
    <row r="58" ht="60.75" spans="1:1">
      <c r="A58" s="175" t="s">
        <v>89</v>
      </c>
    </row>
    <row r="59" ht="20.25" spans="1:1">
      <c r="A59" s="182" t="s">
        <v>90</v>
      </c>
    </row>
    <row r="60" spans="1:1">
      <c r="A60" s="183" t="s">
        <v>91</v>
      </c>
    </row>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5"/>
  <sheetViews>
    <sheetView showGridLines="0" showZeros="0" workbookViewId="0">
      <selection activeCell="E16" sqref="E16"/>
    </sheetView>
  </sheetViews>
  <sheetFormatPr defaultColWidth="9" defaultRowHeight="14.25" outlineLevelCol="6"/>
  <cols>
    <col min="1" max="1" width="23.375" style="2" customWidth="1"/>
    <col min="2" max="3" width="14.5" style="2" customWidth="1"/>
    <col min="4" max="4" width="16.5" style="2" customWidth="1"/>
    <col min="5" max="7" width="14.5" style="2" customWidth="1"/>
    <col min="8" max="16384" width="9" style="2"/>
  </cols>
  <sheetData>
    <row r="1" s="2" customFormat="1" ht="24.75" customHeight="1" spans="1:7">
      <c r="A1" s="58" t="s">
        <v>2</v>
      </c>
      <c r="B1" s="58"/>
      <c r="C1" s="58"/>
      <c r="D1" s="58"/>
      <c r="E1" s="58"/>
      <c r="F1" s="58"/>
      <c r="G1" s="58"/>
    </row>
    <row r="2" s="2" customFormat="1" spans="7:7">
      <c r="G2" s="59" t="s">
        <v>92</v>
      </c>
    </row>
    <row r="3" s="2" customFormat="1" ht="28.5" customHeight="1" spans="1:7">
      <c r="A3" s="67" t="s">
        <v>93</v>
      </c>
      <c r="B3" s="67" t="s">
        <v>94</v>
      </c>
      <c r="C3" s="67" t="s">
        <v>95</v>
      </c>
      <c r="D3" s="67" t="s">
        <v>96</v>
      </c>
      <c r="E3" s="67" t="s">
        <v>97</v>
      </c>
      <c r="F3" s="134" t="s">
        <v>98</v>
      </c>
      <c r="G3" s="134" t="s">
        <v>99</v>
      </c>
    </row>
    <row r="4" s="2" customFormat="1" ht="21" customHeight="1" spans="1:7">
      <c r="A4" s="166" t="s">
        <v>100</v>
      </c>
      <c r="B4" s="167">
        <v>62495</v>
      </c>
      <c r="C4" s="168">
        <v>66835</v>
      </c>
      <c r="D4" s="168">
        <v>66835</v>
      </c>
      <c r="E4" s="167">
        <v>65367</v>
      </c>
      <c r="F4" s="169">
        <f t="shared" ref="F4:F25" si="0">E4/D4*100</f>
        <v>97.8035460462333</v>
      </c>
      <c r="G4" s="136">
        <f t="shared" ref="G4:G25" si="1">E4/B4*100</f>
        <v>104.595567645412</v>
      </c>
    </row>
    <row r="5" s="2" customFormat="1" ht="21" customHeight="1" spans="1:7">
      <c r="A5" s="67" t="s">
        <v>101</v>
      </c>
      <c r="B5" s="167">
        <v>35247</v>
      </c>
      <c r="C5" s="167">
        <v>38720</v>
      </c>
      <c r="D5" s="167">
        <v>38720</v>
      </c>
      <c r="E5" s="167">
        <v>35837</v>
      </c>
      <c r="F5" s="169">
        <f t="shared" si="0"/>
        <v>92.5542355371901</v>
      </c>
      <c r="G5" s="136">
        <f t="shared" si="1"/>
        <v>101.673901324935</v>
      </c>
    </row>
    <row r="6" s="2" customFormat="1" ht="21" customHeight="1" spans="1:7">
      <c r="A6" s="67" t="s">
        <v>102</v>
      </c>
      <c r="B6" s="167">
        <v>4072</v>
      </c>
      <c r="C6" s="167">
        <v>5460</v>
      </c>
      <c r="D6" s="167">
        <v>5460</v>
      </c>
      <c r="E6" s="167">
        <v>8765</v>
      </c>
      <c r="F6" s="169">
        <f t="shared" si="0"/>
        <v>160.531135531136</v>
      </c>
      <c r="G6" s="136">
        <f t="shared" si="1"/>
        <v>215.250491159136</v>
      </c>
    </row>
    <row r="7" s="2" customFormat="1" ht="21" customHeight="1" spans="1:7">
      <c r="A7" s="67" t="s">
        <v>103</v>
      </c>
      <c r="B7" s="167">
        <v>801</v>
      </c>
      <c r="C7" s="167">
        <v>980</v>
      </c>
      <c r="D7" s="167">
        <v>980</v>
      </c>
      <c r="E7" s="167">
        <v>997</v>
      </c>
      <c r="F7" s="169">
        <f t="shared" si="0"/>
        <v>101.734693877551</v>
      </c>
      <c r="G7" s="136">
        <f t="shared" si="1"/>
        <v>124.469413233458</v>
      </c>
    </row>
    <row r="8" s="2" customFormat="1" ht="21" customHeight="1" spans="1:7">
      <c r="A8" s="67" t="s">
        <v>104</v>
      </c>
      <c r="B8" s="167">
        <v>5972</v>
      </c>
      <c r="C8" s="167">
        <v>6570</v>
      </c>
      <c r="D8" s="167">
        <v>6570</v>
      </c>
      <c r="E8" s="167">
        <v>7175</v>
      </c>
      <c r="F8" s="169">
        <f t="shared" si="0"/>
        <v>109.208523592085</v>
      </c>
      <c r="G8" s="136">
        <f t="shared" si="1"/>
        <v>120.144005358339</v>
      </c>
    </row>
    <row r="9" s="2" customFormat="1" ht="21" customHeight="1" spans="1:7">
      <c r="A9" s="166" t="s">
        <v>105</v>
      </c>
      <c r="B9" s="167">
        <v>14976</v>
      </c>
      <c r="C9" s="168">
        <v>15320</v>
      </c>
      <c r="D9" s="168">
        <v>15320</v>
      </c>
      <c r="E9" s="167">
        <v>17590</v>
      </c>
      <c r="F9" s="169">
        <f t="shared" si="0"/>
        <v>114.817232375979</v>
      </c>
      <c r="G9" s="136">
        <f t="shared" si="1"/>
        <v>117.454594017094</v>
      </c>
    </row>
    <row r="10" s="2" customFormat="1" ht="21" customHeight="1" spans="1:7">
      <c r="A10" s="67" t="s">
        <v>106</v>
      </c>
      <c r="B10" s="167">
        <v>4157</v>
      </c>
      <c r="C10" s="167">
        <v>4220</v>
      </c>
      <c r="D10" s="167">
        <v>4220</v>
      </c>
      <c r="E10" s="167">
        <v>4898</v>
      </c>
      <c r="F10" s="169">
        <f t="shared" si="0"/>
        <v>116.0663507109</v>
      </c>
      <c r="G10" s="136">
        <f t="shared" si="1"/>
        <v>117.82535482319</v>
      </c>
    </row>
    <row r="11" s="2" customFormat="1" ht="21" customHeight="1" spans="1:7">
      <c r="A11" s="67" t="s">
        <v>107</v>
      </c>
      <c r="B11" s="167">
        <v>1963</v>
      </c>
      <c r="C11" s="167">
        <v>2000</v>
      </c>
      <c r="D11" s="167">
        <v>2000</v>
      </c>
      <c r="E11" s="167">
        <v>959</v>
      </c>
      <c r="F11" s="169">
        <f t="shared" si="0"/>
        <v>47.95</v>
      </c>
      <c r="G11" s="136">
        <f t="shared" si="1"/>
        <v>48.8537952114111</v>
      </c>
    </row>
    <row r="12" s="2" customFormat="1" ht="21" customHeight="1" spans="1:7">
      <c r="A12" s="67" t="s">
        <v>108</v>
      </c>
      <c r="B12" s="167">
        <v>6416</v>
      </c>
      <c r="C12" s="167">
        <v>6600</v>
      </c>
      <c r="D12" s="167">
        <v>6600</v>
      </c>
      <c r="E12" s="167">
        <v>2847</v>
      </c>
      <c r="F12" s="169">
        <f t="shared" si="0"/>
        <v>43.1363636363636</v>
      </c>
      <c r="G12" s="136">
        <f t="shared" si="1"/>
        <v>44.3734413965087</v>
      </c>
    </row>
    <row r="13" s="2" customFormat="1" ht="21" customHeight="1" spans="1:7">
      <c r="A13" s="67" t="s">
        <v>109</v>
      </c>
      <c r="B13" s="167">
        <v>2319</v>
      </c>
      <c r="C13" s="167">
        <v>2500</v>
      </c>
      <c r="D13" s="167">
        <v>2500</v>
      </c>
      <c r="E13" s="167">
        <v>8743</v>
      </c>
      <c r="F13" s="169">
        <f t="shared" si="0"/>
        <v>349.72</v>
      </c>
      <c r="G13" s="136">
        <f t="shared" si="1"/>
        <v>377.015955153083</v>
      </c>
    </row>
    <row r="14" s="2" customFormat="1" ht="21" customHeight="1" spans="1:7">
      <c r="A14" s="67" t="s">
        <v>110</v>
      </c>
      <c r="B14" s="167"/>
      <c r="C14" s="167"/>
      <c r="D14" s="167"/>
      <c r="E14" s="167">
        <v>143</v>
      </c>
      <c r="F14" s="169" t="e">
        <f t="shared" si="0"/>
        <v>#DIV/0!</v>
      </c>
      <c r="G14" s="136" t="e">
        <f t="shared" si="1"/>
        <v>#DIV/0!</v>
      </c>
    </row>
    <row r="15" s="2" customFormat="1" ht="21" customHeight="1" spans="1:7">
      <c r="A15" s="119" t="s">
        <v>111</v>
      </c>
      <c r="B15" s="167">
        <f>B4+B9</f>
        <v>77471</v>
      </c>
      <c r="C15" s="167">
        <f>C4+C9</f>
        <v>82155</v>
      </c>
      <c r="D15" s="167">
        <f>D4+D9</f>
        <v>82155</v>
      </c>
      <c r="E15" s="167">
        <f>E4+E9</f>
        <v>82957</v>
      </c>
      <c r="F15" s="169">
        <f t="shared" si="0"/>
        <v>100.976203517741</v>
      </c>
      <c r="G15" s="136">
        <f t="shared" si="1"/>
        <v>107.081359476449</v>
      </c>
    </row>
    <row r="16" s="2" customFormat="1" ht="21" customHeight="1" spans="1:7">
      <c r="A16" s="111" t="s">
        <v>112</v>
      </c>
      <c r="B16" s="168">
        <v>124209</v>
      </c>
      <c r="C16" s="168">
        <v>83591</v>
      </c>
      <c r="D16" s="168">
        <v>83591</v>
      </c>
      <c r="E16" s="168">
        <v>145601</v>
      </c>
      <c r="F16" s="169">
        <f t="shared" si="0"/>
        <v>174.182627316338</v>
      </c>
      <c r="G16" s="136">
        <f t="shared" si="1"/>
        <v>117.22258451481</v>
      </c>
    </row>
    <row r="17" s="2" customFormat="1" ht="21" customHeight="1" spans="1:7">
      <c r="A17" s="170" t="s">
        <v>113</v>
      </c>
      <c r="B17" s="168">
        <v>11626</v>
      </c>
      <c r="C17" s="168">
        <v>11086</v>
      </c>
      <c r="D17" s="168">
        <v>11086</v>
      </c>
      <c r="E17" s="168">
        <v>11086</v>
      </c>
      <c r="F17" s="169">
        <f t="shared" si="0"/>
        <v>100</v>
      </c>
      <c r="G17" s="136">
        <f t="shared" si="1"/>
        <v>95.3552382590745</v>
      </c>
    </row>
    <row r="18" s="2" customFormat="1" ht="21" customHeight="1" spans="1:7">
      <c r="A18" s="170" t="s">
        <v>114</v>
      </c>
      <c r="B18" s="168">
        <v>93803</v>
      </c>
      <c r="C18" s="168">
        <v>65616</v>
      </c>
      <c r="D18" s="168">
        <v>65616</v>
      </c>
      <c r="E18" s="168">
        <v>117212</v>
      </c>
      <c r="F18" s="169">
        <f t="shared" si="0"/>
        <v>178.633260180444</v>
      </c>
      <c r="G18" s="136">
        <f t="shared" si="1"/>
        <v>124.95549182862</v>
      </c>
    </row>
    <row r="19" s="2" customFormat="1" ht="21" customHeight="1" spans="1:7">
      <c r="A19" s="170" t="s">
        <v>115</v>
      </c>
      <c r="B19" s="168">
        <v>18780</v>
      </c>
      <c r="C19" s="168">
        <v>6889</v>
      </c>
      <c r="D19" s="168">
        <v>6889</v>
      </c>
      <c r="E19" s="168">
        <v>17303</v>
      </c>
      <c r="F19" s="169">
        <f t="shared" si="0"/>
        <v>251.168529539846</v>
      </c>
      <c r="G19" s="136">
        <f t="shared" si="1"/>
        <v>92.1352502662407</v>
      </c>
    </row>
    <row r="20" s="2" customFormat="1" ht="21" customHeight="1" spans="1:7">
      <c r="A20" s="111" t="s">
        <v>116</v>
      </c>
      <c r="B20" s="168">
        <v>23384</v>
      </c>
      <c r="C20" s="168"/>
      <c r="D20" s="168"/>
      <c r="E20" s="168">
        <v>24451</v>
      </c>
      <c r="F20" s="169" t="e">
        <f t="shared" si="0"/>
        <v>#DIV/0!</v>
      </c>
      <c r="G20" s="136">
        <f t="shared" si="1"/>
        <v>104.562949024974</v>
      </c>
    </row>
    <row r="21" s="2" customFormat="1" ht="21" customHeight="1" spans="1:7">
      <c r="A21" s="111" t="s">
        <v>117</v>
      </c>
      <c r="B21" s="168"/>
      <c r="C21" s="168"/>
      <c r="D21" s="168"/>
      <c r="E21" s="168"/>
      <c r="F21" s="169" t="e">
        <f t="shared" si="0"/>
        <v>#DIV/0!</v>
      </c>
      <c r="G21" s="136" t="e">
        <f t="shared" si="1"/>
        <v>#DIV/0!</v>
      </c>
    </row>
    <row r="22" s="2" customFormat="1" ht="21" customHeight="1" spans="1:7">
      <c r="A22" s="117" t="s">
        <v>118</v>
      </c>
      <c r="B22" s="171"/>
      <c r="C22" s="171"/>
      <c r="D22" s="171"/>
      <c r="E22" s="171">
        <v>4266</v>
      </c>
      <c r="F22" s="169" t="e">
        <f t="shared" si="0"/>
        <v>#DIV/0!</v>
      </c>
      <c r="G22" s="136" t="e">
        <f t="shared" si="1"/>
        <v>#DIV/0!</v>
      </c>
    </row>
    <row r="23" s="2" customFormat="1" ht="21" customHeight="1" spans="1:7">
      <c r="A23" s="111" t="s">
        <v>119</v>
      </c>
      <c r="B23" s="168">
        <v>9423</v>
      </c>
      <c r="C23" s="168">
        <v>10993</v>
      </c>
      <c r="D23" s="168">
        <v>10993</v>
      </c>
      <c r="E23" s="168">
        <v>10993</v>
      </c>
      <c r="F23" s="169">
        <f t="shared" si="0"/>
        <v>100</v>
      </c>
      <c r="G23" s="136">
        <f t="shared" si="1"/>
        <v>116.661360500902</v>
      </c>
    </row>
    <row r="24" s="2" customFormat="1" ht="21" customHeight="1" spans="1:7">
      <c r="A24" s="111" t="s">
        <v>120</v>
      </c>
      <c r="B24" s="168">
        <v>64314</v>
      </c>
      <c r="C24" s="168">
        <v>39666</v>
      </c>
      <c r="D24" s="168">
        <v>39666</v>
      </c>
      <c r="E24" s="168">
        <v>77476</v>
      </c>
      <c r="F24" s="169">
        <f t="shared" si="0"/>
        <v>195.320929763525</v>
      </c>
      <c r="G24" s="136">
        <f t="shared" si="1"/>
        <v>120.465217526511</v>
      </c>
    </row>
    <row r="25" s="2" customFormat="1" ht="21" customHeight="1" spans="1:7">
      <c r="A25" s="119" t="s">
        <v>121</v>
      </c>
      <c r="B25" s="167">
        <f>B15+B16+B20+B21+B22+B23+B24</f>
        <v>298801</v>
      </c>
      <c r="C25" s="167">
        <f>C15+C16+C20+C21+C22+C23+C24</f>
        <v>216405</v>
      </c>
      <c r="D25" s="167">
        <f>D15+D16+D20+D21+D22+D23+D24</f>
        <v>216405</v>
      </c>
      <c r="E25" s="167">
        <f>E15+E16+E20+E21+E22+E23+E24</f>
        <v>345744</v>
      </c>
      <c r="F25" s="169">
        <f t="shared" si="0"/>
        <v>159.767103347889</v>
      </c>
      <c r="G25" s="136">
        <f t="shared" si="1"/>
        <v>115.710456122971</v>
      </c>
    </row>
  </sheetData>
  <mergeCells count="1">
    <mergeCell ref="A1:G1"/>
  </mergeCells>
  <printOptions horizontalCentered="1"/>
  <pageMargins left="0.45" right="0.44" top="0.36" bottom="0.59" header="0.19" footer="0.34"/>
  <pageSetup paperSize="9" orientation="portrait" horizontalDpi="600" verticalDpi="600"/>
  <headerFooter alignWithMargins="0">
    <oddFooter>&amp;C1</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6"/>
  <sheetViews>
    <sheetView workbookViewId="0">
      <selection activeCell="E36" sqref="E36"/>
    </sheetView>
  </sheetViews>
  <sheetFormatPr defaultColWidth="9" defaultRowHeight="14.25" outlineLevelCol="6"/>
  <cols>
    <col min="1" max="1" width="26.75" style="2"/>
    <col min="2" max="3" width="13.875" style="2"/>
    <col min="4" max="4" width="18.375" style="2"/>
    <col min="5" max="5" width="13.875" style="2"/>
    <col min="6" max="7" width="14" style="2" customWidth="1"/>
    <col min="8" max="16384" width="9" style="2"/>
  </cols>
  <sheetData>
    <row r="1" s="2" customFormat="1" ht="24.75" customHeight="1" spans="1:7">
      <c r="A1" s="58" t="s">
        <v>122</v>
      </c>
      <c r="B1" s="58"/>
      <c r="C1" s="58"/>
      <c r="D1" s="58"/>
      <c r="E1" s="58"/>
      <c r="F1" s="58"/>
      <c r="G1" s="58"/>
    </row>
    <row r="2" s="2" customFormat="1" spans="7:7">
      <c r="G2" s="59" t="s">
        <v>123</v>
      </c>
    </row>
    <row r="3" s="2" customFormat="1" ht="32.25" customHeight="1" spans="1:7">
      <c r="A3" s="60" t="s">
        <v>124</v>
      </c>
      <c r="B3" s="60" t="s">
        <v>94</v>
      </c>
      <c r="C3" s="60" t="s">
        <v>95</v>
      </c>
      <c r="D3" s="60" t="s">
        <v>96</v>
      </c>
      <c r="E3" s="60" t="s">
        <v>97</v>
      </c>
      <c r="F3" s="87" t="s">
        <v>98</v>
      </c>
      <c r="G3" s="87" t="s">
        <v>99</v>
      </c>
    </row>
    <row r="4" s="2" customFormat="1" ht="21" customHeight="1" spans="1:7">
      <c r="A4" s="61" t="s">
        <v>125</v>
      </c>
      <c r="B4" s="155">
        <f>SUM(B5:B27)</f>
        <v>262720</v>
      </c>
      <c r="C4" s="155">
        <f>SUM(C5:C27)</f>
        <v>208508</v>
      </c>
      <c r="D4" s="155">
        <f>SUM(D5:D27)</f>
        <v>208508</v>
      </c>
      <c r="E4" s="155">
        <f>SUM(E5:E27)</f>
        <v>275721</v>
      </c>
      <c r="F4" s="156">
        <f>E4/D4*100</f>
        <v>132.235213996585</v>
      </c>
      <c r="G4" s="116">
        <f>E4/B4*100</f>
        <v>104.948614494519</v>
      </c>
    </row>
    <row r="5" s="2" customFormat="1" ht="21" customHeight="1" spans="1:7">
      <c r="A5" s="60" t="s">
        <v>126</v>
      </c>
      <c r="B5" s="155">
        <v>20104</v>
      </c>
      <c r="C5" s="118">
        <v>19140</v>
      </c>
      <c r="D5" s="118">
        <v>19140</v>
      </c>
      <c r="E5" s="155">
        <v>20247</v>
      </c>
      <c r="F5" s="156">
        <f>E5/D5*100</f>
        <v>105.783699059561</v>
      </c>
      <c r="G5" s="116">
        <f>E5/B5*100</f>
        <v>100.711301233585</v>
      </c>
    </row>
    <row r="6" s="2" customFormat="1" ht="21" customHeight="1" spans="1:7">
      <c r="A6" s="60" t="s">
        <v>127</v>
      </c>
      <c r="B6" s="155"/>
      <c r="C6" s="118">
        <v>1698</v>
      </c>
      <c r="D6" s="118">
        <v>1698</v>
      </c>
      <c r="E6" s="155">
        <v>184</v>
      </c>
      <c r="F6" s="156">
        <f>E6/D6*100</f>
        <v>10.8362779740872</v>
      </c>
      <c r="G6" s="116" t="e">
        <f>E6/B6*100</f>
        <v>#DIV/0!</v>
      </c>
    </row>
    <row r="7" s="2" customFormat="1" ht="21" customHeight="1" spans="1:7">
      <c r="A7" s="60" t="s">
        <v>128</v>
      </c>
      <c r="B7" s="118">
        <v>9392</v>
      </c>
      <c r="C7" s="118">
        <v>8857</v>
      </c>
      <c r="D7" s="118">
        <v>8857</v>
      </c>
      <c r="E7" s="118">
        <v>8892</v>
      </c>
      <c r="F7" s="156">
        <f t="shared" ref="F7:F36" si="0">E7/D7*100</f>
        <v>100.395167663995</v>
      </c>
      <c r="G7" s="116">
        <f t="shared" ref="G7:G36" si="1">E7/B7*100</f>
        <v>94.6763202725724</v>
      </c>
    </row>
    <row r="8" s="2" customFormat="1" ht="21" customHeight="1" spans="1:7">
      <c r="A8" s="60" t="s">
        <v>129</v>
      </c>
      <c r="B8" s="118">
        <v>41121</v>
      </c>
      <c r="C8" s="118">
        <v>33607</v>
      </c>
      <c r="D8" s="118">
        <v>33607</v>
      </c>
      <c r="E8" s="118">
        <v>42734</v>
      </c>
      <c r="F8" s="156">
        <f t="shared" si="0"/>
        <v>127.158032552742</v>
      </c>
      <c r="G8" s="116">
        <f t="shared" si="1"/>
        <v>103.922569976411</v>
      </c>
    </row>
    <row r="9" s="2" customFormat="1" ht="21" customHeight="1" spans="1:7">
      <c r="A9" s="60" t="s">
        <v>130</v>
      </c>
      <c r="B9" s="118">
        <v>6799</v>
      </c>
      <c r="C9" s="118">
        <v>6587</v>
      </c>
      <c r="D9" s="118">
        <v>6587</v>
      </c>
      <c r="E9" s="118">
        <v>6778</v>
      </c>
      <c r="F9" s="156">
        <f t="shared" si="0"/>
        <v>102.899650827387</v>
      </c>
      <c r="G9" s="116">
        <f t="shared" si="1"/>
        <v>99.6911310486836</v>
      </c>
    </row>
    <row r="10" s="2" customFormat="1" ht="21" customHeight="1" spans="1:7">
      <c r="A10" s="60" t="s">
        <v>131</v>
      </c>
      <c r="B10" s="118">
        <v>2263</v>
      </c>
      <c r="C10" s="118">
        <v>1094</v>
      </c>
      <c r="D10" s="118">
        <v>1094</v>
      </c>
      <c r="E10" s="118">
        <v>1457</v>
      </c>
      <c r="F10" s="156">
        <f t="shared" si="0"/>
        <v>133.180987202925</v>
      </c>
      <c r="G10" s="116">
        <f t="shared" si="1"/>
        <v>64.3835616438356</v>
      </c>
    </row>
    <row r="11" s="2" customFormat="1" ht="21" customHeight="1" spans="1:7">
      <c r="A11" s="60" t="s">
        <v>132</v>
      </c>
      <c r="B11" s="118">
        <v>28300</v>
      </c>
      <c r="C11" s="118">
        <v>27086</v>
      </c>
      <c r="D11" s="118">
        <v>27086</v>
      </c>
      <c r="E11" s="118">
        <v>33933</v>
      </c>
      <c r="F11" s="156">
        <f t="shared" si="0"/>
        <v>125.278741785424</v>
      </c>
      <c r="G11" s="116">
        <f t="shared" si="1"/>
        <v>119.904593639576</v>
      </c>
    </row>
    <row r="12" s="2" customFormat="1" ht="21" customHeight="1" spans="1:7">
      <c r="A12" s="60" t="s">
        <v>133</v>
      </c>
      <c r="B12" s="118">
        <v>14535</v>
      </c>
      <c r="C12" s="118">
        <v>12232</v>
      </c>
      <c r="D12" s="118">
        <v>12232</v>
      </c>
      <c r="E12" s="118">
        <v>15390</v>
      </c>
      <c r="F12" s="156">
        <f t="shared" si="0"/>
        <v>125.817527795945</v>
      </c>
      <c r="G12" s="116">
        <f t="shared" si="1"/>
        <v>105.882352941176</v>
      </c>
    </row>
    <row r="13" s="2" customFormat="1" ht="21" customHeight="1" spans="1:7">
      <c r="A13" s="121" t="s">
        <v>134</v>
      </c>
      <c r="B13" s="118">
        <v>5591</v>
      </c>
      <c r="C13" s="118">
        <v>1360</v>
      </c>
      <c r="D13" s="118">
        <v>1360</v>
      </c>
      <c r="E13" s="118">
        <v>6160</v>
      </c>
      <c r="F13" s="156">
        <f t="shared" si="0"/>
        <v>452.941176470588</v>
      </c>
      <c r="G13" s="116">
        <f t="shared" si="1"/>
        <v>110.17707029154</v>
      </c>
    </row>
    <row r="14" s="2" customFormat="1" ht="21" customHeight="1" spans="1:7">
      <c r="A14" s="157" t="s">
        <v>135</v>
      </c>
      <c r="B14" s="118">
        <v>29296</v>
      </c>
      <c r="C14" s="118">
        <v>7748</v>
      </c>
      <c r="D14" s="118">
        <v>7748</v>
      </c>
      <c r="E14" s="118">
        <v>21066</v>
      </c>
      <c r="F14" s="156">
        <f t="shared" si="0"/>
        <v>271.889519876097</v>
      </c>
      <c r="G14" s="116">
        <f t="shared" si="1"/>
        <v>71.907427635172</v>
      </c>
    </row>
    <row r="15" s="2" customFormat="1" ht="21" customHeight="1" spans="1:7">
      <c r="A15" s="60" t="s">
        <v>136</v>
      </c>
      <c r="B15" s="118">
        <v>48217</v>
      </c>
      <c r="C15" s="118">
        <v>19906</v>
      </c>
      <c r="D15" s="118">
        <v>19906</v>
      </c>
      <c r="E15" s="118">
        <v>48381</v>
      </c>
      <c r="F15" s="156">
        <f t="shared" si="0"/>
        <v>243.047322415352</v>
      </c>
      <c r="G15" s="116">
        <f t="shared" si="1"/>
        <v>100.340129000145</v>
      </c>
    </row>
    <row r="16" s="2" customFormat="1" ht="21" customHeight="1" spans="1:7">
      <c r="A16" s="60" t="s">
        <v>137</v>
      </c>
      <c r="B16" s="118">
        <v>5403</v>
      </c>
      <c r="C16" s="118">
        <v>6706</v>
      </c>
      <c r="D16" s="118">
        <v>6706</v>
      </c>
      <c r="E16" s="118">
        <v>3252</v>
      </c>
      <c r="F16" s="156">
        <f t="shared" si="0"/>
        <v>48.4938860721742</v>
      </c>
      <c r="G16" s="116">
        <f t="shared" si="1"/>
        <v>60.188784008884</v>
      </c>
    </row>
    <row r="17" s="2" customFormat="1" ht="21" customHeight="1" spans="1:7">
      <c r="A17" s="60" t="s">
        <v>138</v>
      </c>
      <c r="B17" s="118">
        <v>28359</v>
      </c>
      <c r="C17" s="118">
        <v>36748</v>
      </c>
      <c r="D17" s="118">
        <v>36748</v>
      </c>
      <c r="E17" s="118">
        <v>47941</v>
      </c>
      <c r="F17" s="156">
        <f t="shared" si="0"/>
        <v>130.458800478938</v>
      </c>
      <c r="G17" s="116">
        <f t="shared" si="1"/>
        <v>169.050389647026</v>
      </c>
    </row>
    <row r="18" s="2" customFormat="1" ht="21" customHeight="1" spans="1:7">
      <c r="A18" s="60" t="s">
        <v>139</v>
      </c>
      <c r="B18" s="118">
        <v>746</v>
      </c>
      <c r="C18" s="118">
        <v>151</v>
      </c>
      <c r="D18" s="118">
        <v>151</v>
      </c>
      <c r="E18" s="118">
        <v>356</v>
      </c>
      <c r="F18" s="156">
        <f t="shared" si="0"/>
        <v>235.761589403974</v>
      </c>
      <c r="G18" s="116">
        <f t="shared" si="1"/>
        <v>47.7211796246649</v>
      </c>
    </row>
    <row r="19" s="2" customFormat="1" ht="21" customHeight="1" spans="1:7">
      <c r="A19" s="60" t="s">
        <v>140</v>
      </c>
      <c r="B19" s="118">
        <v>78</v>
      </c>
      <c r="C19" s="155">
        <v>50</v>
      </c>
      <c r="D19" s="155">
        <v>50</v>
      </c>
      <c r="E19" s="118">
        <v>13</v>
      </c>
      <c r="F19" s="156">
        <f t="shared" si="0"/>
        <v>26</v>
      </c>
      <c r="G19" s="116">
        <f t="shared" si="1"/>
        <v>16.6666666666667</v>
      </c>
    </row>
    <row r="20" s="2" customFormat="1" ht="21" customHeight="1" spans="1:7">
      <c r="A20" s="60" t="s">
        <v>141</v>
      </c>
      <c r="B20" s="118">
        <v>2245</v>
      </c>
      <c r="C20" s="118">
        <v>2355</v>
      </c>
      <c r="D20" s="118">
        <v>2355</v>
      </c>
      <c r="E20" s="118">
        <v>1994</v>
      </c>
      <c r="F20" s="156">
        <f t="shared" si="0"/>
        <v>84.6709129511677</v>
      </c>
      <c r="G20" s="116">
        <f t="shared" si="1"/>
        <v>88.8195991091314</v>
      </c>
    </row>
    <row r="21" s="2" customFormat="1" ht="21" customHeight="1" spans="1:7">
      <c r="A21" s="60" t="s">
        <v>142</v>
      </c>
      <c r="B21" s="118">
        <v>1608</v>
      </c>
      <c r="C21" s="118">
        <v>4683</v>
      </c>
      <c r="D21" s="118">
        <v>4683</v>
      </c>
      <c r="E21" s="118">
        <v>8030</v>
      </c>
      <c r="F21" s="156">
        <f t="shared" si="0"/>
        <v>171.471279094597</v>
      </c>
      <c r="G21" s="116">
        <f t="shared" si="1"/>
        <v>499.378109452736</v>
      </c>
    </row>
    <row r="22" s="2" customFormat="1" ht="21" customHeight="1" spans="1:7">
      <c r="A22" s="60" t="s">
        <v>143</v>
      </c>
      <c r="B22" s="118">
        <v>107</v>
      </c>
      <c r="C22" s="118">
        <v>288</v>
      </c>
      <c r="D22" s="118">
        <v>288</v>
      </c>
      <c r="E22" s="118">
        <v>627</v>
      </c>
      <c r="F22" s="156">
        <f t="shared" si="0"/>
        <v>217.708333333333</v>
      </c>
      <c r="G22" s="116">
        <f t="shared" si="1"/>
        <v>585.981308411215</v>
      </c>
    </row>
    <row r="23" s="2" customFormat="1" ht="21" customHeight="1" spans="1:7">
      <c r="A23" s="60" t="s">
        <v>144</v>
      </c>
      <c r="B23" s="118">
        <v>3167</v>
      </c>
      <c r="C23" s="118">
        <v>1653</v>
      </c>
      <c r="D23" s="118">
        <v>1653</v>
      </c>
      <c r="E23" s="118">
        <v>2300</v>
      </c>
      <c r="F23" s="156">
        <f t="shared" si="0"/>
        <v>139.140955837871</v>
      </c>
      <c r="G23" s="116">
        <f t="shared" si="1"/>
        <v>72.6239343227029</v>
      </c>
    </row>
    <row r="24" s="2" customFormat="1" ht="21" customHeight="1" spans="1:7">
      <c r="A24" s="60" t="s">
        <v>145</v>
      </c>
      <c r="B24" s="155">
        <v>12112</v>
      </c>
      <c r="C24" s="118">
        <v>9700</v>
      </c>
      <c r="D24" s="118">
        <v>9700</v>
      </c>
      <c r="E24" s="155">
        <v>1920</v>
      </c>
      <c r="F24" s="156">
        <f t="shared" si="0"/>
        <v>19.7938144329897</v>
      </c>
      <c r="G24" s="116">
        <f t="shared" si="1"/>
        <v>15.8520475561427</v>
      </c>
    </row>
    <row r="25" s="2" customFormat="1" ht="21" customHeight="1" spans="1:7">
      <c r="A25" s="60" t="s">
        <v>146</v>
      </c>
      <c r="B25" s="155"/>
      <c r="C25" s="118">
        <v>3000</v>
      </c>
      <c r="D25" s="118">
        <v>3000</v>
      </c>
      <c r="E25" s="155"/>
      <c r="F25" s="156">
        <f t="shared" si="0"/>
        <v>0</v>
      </c>
      <c r="G25" s="116" t="e">
        <f t="shared" si="1"/>
        <v>#DIV/0!</v>
      </c>
    </row>
    <row r="26" s="2" customFormat="1" ht="21" customHeight="1" spans="1:7">
      <c r="A26" s="60" t="s">
        <v>147</v>
      </c>
      <c r="B26" s="118">
        <v>3253</v>
      </c>
      <c r="C26" s="118">
        <v>3859</v>
      </c>
      <c r="D26" s="118">
        <v>3859</v>
      </c>
      <c r="E26" s="118">
        <v>4045</v>
      </c>
      <c r="F26" s="156">
        <f t="shared" si="0"/>
        <v>104.819901528893</v>
      </c>
      <c r="G26" s="116">
        <f t="shared" si="1"/>
        <v>124.34675683984</v>
      </c>
    </row>
    <row r="27" s="2" customFormat="1" ht="21" customHeight="1" spans="1:7">
      <c r="A27" s="60" t="s">
        <v>148</v>
      </c>
      <c r="B27" s="155">
        <v>24</v>
      </c>
      <c r="C27" s="155"/>
      <c r="D27" s="155"/>
      <c r="E27" s="155">
        <v>21</v>
      </c>
      <c r="F27" s="156" t="e">
        <f t="shared" si="0"/>
        <v>#DIV/0!</v>
      </c>
      <c r="G27" s="116">
        <f t="shared" si="1"/>
        <v>87.5</v>
      </c>
    </row>
    <row r="28" s="2" customFormat="1" ht="21" customHeight="1" spans="1:7">
      <c r="A28" s="126" t="s">
        <v>149</v>
      </c>
      <c r="B28" s="155">
        <f>B4</f>
        <v>262720</v>
      </c>
      <c r="C28" s="155">
        <f>C4</f>
        <v>208508</v>
      </c>
      <c r="D28" s="155">
        <f>D4</f>
        <v>208508</v>
      </c>
      <c r="E28" s="155">
        <f>E4</f>
        <v>275721</v>
      </c>
      <c r="F28" s="156">
        <f t="shared" si="0"/>
        <v>132.235213996585</v>
      </c>
      <c r="G28" s="116">
        <f t="shared" si="1"/>
        <v>104.948614494519</v>
      </c>
    </row>
    <row r="29" s="2" customFormat="1" ht="21" customHeight="1" spans="1:7">
      <c r="A29" s="158" t="s">
        <v>150</v>
      </c>
      <c r="B29" s="155">
        <v>11705</v>
      </c>
      <c r="C29" s="159">
        <v>7897</v>
      </c>
      <c r="D29" s="159">
        <v>7897</v>
      </c>
      <c r="E29" s="155">
        <v>5691</v>
      </c>
      <c r="F29" s="156">
        <f t="shared" si="0"/>
        <v>72.0653412688363</v>
      </c>
      <c r="G29" s="116">
        <f t="shared" si="1"/>
        <v>48.6202477573686</v>
      </c>
    </row>
    <row r="30" s="2" customFormat="1" ht="21" customHeight="1" spans="1:7">
      <c r="A30" s="160" t="s">
        <v>151</v>
      </c>
      <c r="B30" s="155">
        <v>10</v>
      </c>
      <c r="C30" s="161">
        <v>10</v>
      </c>
      <c r="D30" s="161">
        <v>10</v>
      </c>
      <c r="E30" s="155">
        <v>10</v>
      </c>
      <c r="F30" s="156">
        <f t="shared" si="0"/>
        <v>100</v>
      </c>
      <c r="G30" s="116">
        <f t="shared" si="1"/>
        <v>100</v>
      </c>
    </row>
    <row r="31" s="2" customFormat="1" ht="21" customHeight="1" spans="1:7">
      <c r="A31" s="162" t="s">
        <v>152</v>
      </c>
      <c r="B31" s="155">
        <v>11695</v>
      </c>
      <c r="C31" s="163">
        <v>7887</v>
      </c>
      <c r="D31" s="163">
        <v>7887</v>
      </c>
      <c r="E31" s="155">
        <v>5681</v>
      </c>
      <c r="F31" s="156">
        <f t="shared" si="0"/>
        <v>72.0299226575377</v>
      </c>
      <c r="G31" s="116">
        <f t="shared" si="1"/>
        <v>48.5763146643865</v>
      </c>
    </row>
    <row r="32" s="2" customFormat="1" ht="21" customHeight="1" spans="1:7">
      <c r="A32" s="164" t="s">
        <v>153</v>
      </c>
      <c r="B32" s="155">
        <v>9117</v>
      </c>
      <c r="C32" s="165"/>
      <c r="D32" s="165"/>
      <c r="E32" s="155">
        <v>10406</v>
      </c>
      <c r="F32" s="156" t="e">
        <f t="shared" si="0"/>
        <v>#DIV/0!</v>
      </c>
      <c r="G32" s="116">
        <f t="shared" si="1"/>
        <v>114.138422726774</v>
      </c>
    </row>
    <row r="33" s="2" customFormat="1" ht="21" customHeight="1" spans="1:7">
      <c r="A33" s="164" t="s">
        <v>154</v>
      </c>
      <c r="B33" s="155">
        <v>4266</v>
      </c>
      <c r="C33" s="165"/>
      <c r="D33" s="165"/>
      <c r="E33" s="155">
        <v>40500</v>
      </c>
      <c r="F33" s="156" t="e">
        <f t="shared" si="0"/>
        <v>#DIV/0!</v>
      </c>
      <c r="G33" s="116">
        <f t="shared" si="1"/>
        <v>949.367088607595</v>
      </c>
    </row>
    <row r="34" s="2" customFormat="1" ht="21" customHeight="1" spans="1:7">
      <c r="A34" s="61" t="s">
        <v>155</v>
      </c>
      <c r="B34" s="155"/>
      <c r="C34" s="159"/>
      <c r="D34" s="159"/>
      <c r="E34" s="155"/>
      <c r="F34" s="156" t="e">
        <f t="shared" si="0"/>
        <v>#DIV/0!</v>
      </c>
      <c r="G34" s="116" t="e">
        <f t="shared" si="1"/>
        <v>#DIV/0!</v>
      </c>
    </row>
    <row r="35" s="2" customFormat="1" ht="21" customHeight="1" spans="1:7">
      <c r="A35" s="158" t="s">
        <v>156</v>
      </c>
      <c r="B35" s="155">
        <v>10993</v>
      </c>
      <c r="C35" s="159"/>
      <c r="D35" s="159"/>
      <c r="E35" s="155">
        <v>13426</v>
      </c>
      <c r="F35" s="156" t="e">
        <f t="shared" si="0"/>
        <v>#DIV/0!</v>
      </c>
      <c r="G35" s="116">
        <f t="shared" si="1"/>
        <v>122.132265987447</v>
      </c>
    </row>
    <row r="36" s="2" customFormat="1" ht="21" customHeight="1" spans="1:7">
      <c r="A36" s="126" t="s">
        <v>157</v>
      </c>
      <c r="B36" s="155">
        <f>B28+B29+B32+B33+B34+B35</f>
        <v>298801</v>
      </c>
      <c r="C36" s="155">
        <f>C28+C29+C32+C33+C34+C35</f>
        <v>216405</v>
      </c>
      <c r="D36" s="155">
        <f>D28+D29+D32+D33+D34+D35</f>
        <v>216405</v>
      </c>
      <c r="E36" s="155">
        <f>E28+E29+E32+E33+E34+E35</f>
        <v>345744</v>
      </c>
      <c r="F36" s="156">
        <f t="shared" si="0"/>
        <v>159.767103347889</v>
      </c>
      <c r="G36" s="116">
        <f t="shared" si="1"/>
        <v>115.710456122971</v>
      </c>
    </row>
  </sheetData>
  <mergeCells count="1">
    <mergeCell ref="A1:G1"/>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37"/>
  <sheetViews>
    <sheetView workbookViewId="0">
      <selection activeCell="F217" sqref="F217:G217"/>
    </sheetView>
  </sheetViews>
  <sheetFormatPr defaultColWidth="9.125" defaultRowHeight="14.25" outlineLevelCol="6"/>
  <cols>
    <col min="1" max="1" width="36.125" style="144"/>
    <col min="2" max="3" width="14.75" style="145" customWidth="1"/>
    <col min="4" max="4" width="16.375" style="145" customWidth="1"/>
    <col min="5" max="5" width="15.5" style="145" customWidth="1"/>
    <col min="6" max="7" width="15.5" style="144" customWidth="1"/>
    <col min="8" max="202" width="9.125" style="2" customWidth="1"/>
    <col min="203" max="16384" width="9.125" style="2"/>
  </cols>
  <sheetData>
    <row r="1" s="144" customFormat="1" ht="33.95" customHeight="1" spans="1:7">
      <c r="A1" s="84" t="s">
        <v>158</v>
      </c>
      <c r="B1" s="84"/>
      <c r="C1" s="84"/>
      <c r="D1" s="84"/>
      <c r="E1" s="84"/>
      <c r="F1" s="84"/>
      <c r="G1" s="84"/>
    </row>
    <row r="2" s="2" customFormat="1" ht="17.25" customHeight="1" spans="1:7">
      <c r="A2" s="146" t="s">
        <v>123</v>
      </c>
      <c r="B2" s="146"/>
      <c r="C2" s="146"/>
      <c r="D2" s="146"/>
      <c r="E2" s="146"/>
      <c r="F2" s="146"/>
      <c r="G2" s="146"/>
    </row>
    <row r="3" s="2" customFormat="1" ht="33.75" customHeight="1" spans="1:7">
      <c r="A3" s="60" t="s">
        <v>124</v>
      </c>
      <c r="B3" s="147" t="s">
        <v>94</v>
      </c>
      <c r="C3" s="147" t="s">
        <v>95</v>
      </c>
      <c r="D3" s="147" t="s">
        <v>96</v>
      </c>
      <c r="E3" s="147" t="s">
        <v>97</v>
      </c>
      <c r="F3" s="87" t="s">
        <v>98</v>
      </c>
      <c r="G3" s="87" t="s">
        <v>99</v>
      </c>
    </row>
    <row r="4" s="2" customFormat="1" ht="17.1" customHeight="1" spans="1:7">
      <c r="A4" s="148" t="s">
        <v>159</v>
      </c>
      <c r="B4" s="118">
        <v>262720</v>
      </c>
      <c r="C4" s="118">
        <v>208508</v>
      </c>
      <c r="D4" s="118">
        <v>208508</v>
      </c>
      <c r="E4" s="118">
        <v>275721</v>
      </c>
      <c r="F4" s="149">
        <f t="shared" ref="F4:F67" si="0">E4/D4*100</f>
        <v>132.235213996585</v>
      </c>
      <c r="G4" s="149">
        <f t="shared" ref="G4:G67" si="1">E4/B4*100</f>
        <v>104.948614494519</v>
      </c>
    </row>
    <row r="5" s="2" customFormat="1" ht="17.1" customHeight="1" spans="1:7">
      <c r="A5" s="150" t="s">
        <v>160</v>
      </c>
      <c r="B5" s="118">
        <v>20104</v>
      </c>
      <c r="C5" s="118">
        <v>19140</v>
      </c>
      <c r="D5" s="118">
        <v>19140</v>
      </c>
      <c r="E5" s="118">
        <v>20247</v>
      </c>
      <c r="F5" s="149">
        <f t="shared" si="0"/>
        <v>105.783699059561</v>
      </c>
      <c r="G5" s="149">
        <f t="shared" si="1"/>
        <v>100.711301233585</v>
      </c>
    </row>
    <row r="6" s="2" customFormat="1" ht="17.1" customHeight="1" spans="1:7">
      <c r="A6" s="151" t="s">
        <v>161</v>
      </c>
      <c r="B6" s="118">
        <v>469</v>
      </c>
      <c r="C6" s="152">
        <v>391</v>
      </c>
      <c r="D6" s="152">
        <v>391</v>
      </c>
      <c r="E6" s="118">
        <v>476</v>
      </c>
      <c r="F6" s="149">
        <f t="shared" si="0"/>
        <v>121.739130434783</v>
      </c>
      <c r="G6" s="149">
        <f t="shared" si="1"/>
        <v>101.492537313433</v>
      </c>
    </row>
    <row r="7" s="2" customFormat="1" ht="17.1" customHeight="1" spans="1:7">
      <c r="A7" s="151" t="s">
        <v>162</v>
      </c>
      <c r="B7" s="118">
        <v>397</v>
      </c>
      <c r="C7" s="152">
        <v>309</v>
      </c>
      <c r="D7" s="152">
        <v>309</v>
      </c>
      <c r="E7" s="118">
        <v>470</v>
      </c>
      <c r="F7" s="149">
        <f t="shared" si="0"/>
        <v>152.10355987055</v>
      </c>
      <c r="G7" s="149">
        <f t="shared" si="1"/>
        <v>118.387909319899</v>
      </c>
    </row>
    <row r="8" s="2" customFormat="1" ht="17.1" customHeight="1" spans="1:7">
      <c r="A8" s="151" t="s">
        <v>163</v>
      </c>
      <c r="B8" s="118">
        <v>10058</v>
      </c>
      <c r="C8" s="152">
        <v>9742</v>
      </c>
      <c r="D8" s="152">
        <v>9742</v>
      </c>
      <c r="E8" s="118">
        <v>9697</v>
      </c>
      <c r="F8" s="149">
        <f t="shared" si="0"/>
        <v>99.5380825292548</v>
      </c>
      <c r="G8" s="149">
        <f t="shared" si="1"/>
        <v>96.4108172598926</v>
      </c>
    </row>
    <row r="9" s="2" customFormat="1" ht="17.1" customHeight="1" spans="1:7">
      <c r="A9" s="151" t="s">
        <v>164</v>
      </c>
      <c r="B9" s="118">
        <v>405</v>
      </c>
      <c r="C9" s="152">
        <v>303</v>
      </c>
      <c r="D9" s="152">
        <v>303</v>
      </c>
      <c r="E9" s="118">
        <v>538</v>
      </c>
      <c r="F9" s="149">
        <f t="shared" si="0"/>
        <v>177.557755775578</v>
      </c>
      <c r="G9" s="149">
        <f t="shared" si="1"/>
        <v>132.839506172839</v>
      </c>
    </row>
    <row r="10" s="2" customFormat="1" ht="17.1" customHeight="1" spans="1:7">
      <c r="A10" s="151" t="s">
        <v>165</v>
      </c>
      <c r="B10" s="118">
        <v>294</v>
      </c>
      <c r="C10" s="152">
        <v>333</v>
      </c>
      <c r="D10" s="152">
        <v>333</v>
      </c>
      <c r="E10" s="118">
        <v>429</v>
      </c>
      <c r="F10" s="149">
        <f t="shared" si="0"/>
        <v>128.828828828829</v>
      </c>
      <c r="G10" s="149">
        <f t="shared" si="1"/>
        <v>145.918367346939</v>
      </c>
    </row>
    <row r="11" s="2" customFormat="1" ht="17.1" customHeight="1" spans="1:7">
      <c r="A11" s="151" t="s">
        <v>166</v>
      </c>
      <c r="B11" s="118">
        <v>1371</v>
      </c>
      <c r="C11" s="152">
        <v>1504</v>
      </c>
      <c r="D11" s="152">
        <v>1504</v>
      </c>
      <c r="E11" s="118">
        <v>1257</v>
      </c>
      <c r="F11" s="149">
        <f t="shared" si="0"/>
        <v>83.5771276595745</v>
      </c>
      <c r="G11" s="149">
        <f t="shared" si="1"/>
        <v>91.6849015317287</v>
      </c>
    </row>
    <row r="12" s="2" customFormat="1" ht="17.1" customHeight="1" spans="1:7">
      <c r="A12" s="151" t="s">
        <v>167</v>
      </c>
      <c r="B12" s="118">
        <v>200</v>
      </c>
      <c r="C12" s="152">
        <v>200</v>
      </c>
      <c r="D12" s="152">
        <v>200</v>
      </c>
      <c r="E12" s="118">
        <v>200</v>
      </c>
      <c r="F12" s="149">
        <f t="shared" si="0"/>
        <v>100</v>
      </c>
      <c r="G12" s="149">
        <f t="shared" si="1"/>
        <v>100</v>
      </c>
    </row>
    <row r="13" s="2" customFormat="1" ht="17.1" customHeight="1" spans="1:7">
      <c r="A13" s="151" t="s">
        <v>168</v>
      </c>
      <c r="B13" s="118">
        <v>867</v>
      </c>
      <c r="C13" s="152">
        <v>553</v>
      </c>
      <c r="D13" s="152">
        <v>553</v>
      </c>
      <c r="E13" s="118">
        <v>689</v>
      </c>
      <c r="F13" s="149">
        <f t="shared" si="0"/>
        <v>124.593128390597</v>
      </c>
      <c r="G13" s="149">
        <f t="shared" si="1"/>
        <v>79.4694348327566</v>
      </c>
    </row>
    <row r="14" s="144" customFormat="1" ht="17.1" customHeight="1" spans="1:7">
      <c r="A14" s="151" t="s">
        <v>169</v>
      </c>
      <c r="B14" s="118"/>
      <c r="C14" s="152"/>
      <c r="D14" s="152"/>
      <c r="E14" s="118"/>
      <c r="F14" s="149" t="e">
        <f t="shared" si="0"/>
        <v>#DIV/0!</v>
      </c>
      <c r="G14" s="149" t="e">
        <f t="shared" si="1"/>
        <v>#DIV/0!</v>
      </c>
    </row>
    <row r="15" s="2" customFormat="1" ht="17.1" customHeight="1" spans="1:7">
      <c r="A15" s="151" t="s">
        <v>170</v>
      </c>
      <c r="B15" s="118">
        <v>955</v>
      </c>
      <c r="C15" s="152">
        <v>929</v>
      </c>
      <c r="D15" s="152">
        <v>929</v>
      </c>
      <c r="E15" s="118">
        <v>1098</v>
      </c>
      <c r="F15" s="149">
        <f t="shared" si="0"/>
        <v>118.191603875135</v>
      </c>
      <c r="G15" s="149">
        <f t="shared" si="1"/>
        <v>114.973821989529</v>
      </c>
    </row>
    <row r="16" s="2" customFormat="1" ht="17.1" customHeight="1" spans="1:7">
      <c r="A16" s="151" t="s">
        <v>171</v>
      </c>
      <c r="B16" s="118">
        <v>706</v>
      </c>
      <c r="C16" s="152">
        <v>268</v>
      </c>
      <c r="D16" s="152">
        <v>268</v>
      </c>
      <c r="E16" s="118">
        <v>413</v>
      </c>
      <c r="F16" s="149">
        <f t="shared" si="0"/>
        <v>154.10447761194</v>
      </c>
      <c r="G16" s="149">
        <f t="shared" si="1"/>
        <v>58.4985835694051</v>
      </c>
    </row>
    <row r="17" s="2" customFormat="1" ht="17.1" customHeight="1" spans="1:7">
      <c r="A17" s="151" t="s">
        <v>172</v>
      </c>
      <c r="B17" s="118">
        <v>44</v>
      </c>
      <c r="C17" s="152"/>
      <c r="D17" s="152"/>
      <c r="E17" s="118"/>
      <c r="F17" s="149" t="e">
        <f t="shared" si="0"/>
        <v>#DIV/0!</v>
      </c>
      <c r="G17" s="149">
        <f t="shared" si="1"/>
        <v>0</v>
      </c>
    </row>
    <row r="18" s="1" customFormat="1" ht="17.1" customHeight="1" spans="1:7">
      <c r="A18" s="151" t="s">
        <v>173</v>
      </c>
      <c r="B18" s="118"/>
      <c r="C18" s="152"/>
      <c r="D18" s="152"/>
      <c r="E18" s="118"/>
      <c r="F18" s="149" t="e">
        <f t="shared" si="0"/>
        <v>#DIV/0!</v>
      </c>
      <c r="G18" s="149" t="e">
        <f t="shared" si="1"/>
        <v>#DIV/0!</v>
      </c>
    </row>
    <row r="19" s="1" customFormat="1" ht="17.1" customHeight="1" spans="1:7">
      <c r="A19" s="151" t="s">
        <v>174</v>
      </c>
      <c r="B19" s="118"/>
      <c r="C19" s="152"/>
      <c r="D19" s="152"/>
      <c r="E19" s="118"/>
      <c r="F19" s="149" t="e">
        <f t="shared" si="0"/>
        <v>#DIV/0!</v>
      </c>
      <c r="G19" s="149" t="e">
        <f t="shared" si="1"/>
        <v>#DIV/0!</v>
      </c>
    </row>
    <row r="20" s="1" customFormat="1" ht="17.1" customHeight="1" spans="1:7">
      <c r="A20" s="151" t="s">
        <v>175</v>
      </c>
      <c r="B20" s="118"/>
      <c r="C20" s="152">
        <v>10</v>
      </c>
      <c r="D20" s="152">
        <v>10</v>
      </c>
      <c r="E20" s="118">
        <v>20</v>
      </c>
      <c r="F20" s="149">
        <f t="shared" si="0"/>
        <v>200</v>
      </c>
      <c r="G20" s="149" t="e">
        <f t="shared" si="1"/>
        <v>#DIV/0!</v>
      </c>
    </row>
    <row r="21" s="1" customFormat="1" ht="17.1" customHeight="1" spans="1:7">
      <c r="A21" s="151" t="s">
        <v>176</v>
      </c>
      <c r="B21" s="118"/>
      <c r="C21" s="152"/>
      <c r="D21" s="152"/>
      <c r="E21" s="118"/>
      <c r="F21" s="149" t="e">
        <f t="shared" si="0"/>
        <v>#DIV/0!</v>
      </c>
      <c r="G21" s="149" t="e">
        <f t="shared" si="1"/>
        <v>#DIV/0!</v>
      </c>
    </row>
    <row r="22" s="2" customFormat="1" ht="17.1" customHeight="1" spans="1:7">
      <c r="A22" s="151" t="s">
        <v>177</v>
      </c>
      <c r="B22" s="118"/>
      <c r="C22" s="152"/>
      <c r="D22" s="152"/>
      <c r="E22" s="118"/>
      <c r="F22" s="149" t="e">
        <f t="shared" si="0"/>
        <v>#DIV/0!</v>
      </c>
      <c r="G22" s="149" t="e">
        <f t="shared" si="1"/>
        <v>#DIV/0!</v>
      </c>
    </row>
    <row r="23" s="2" customFormat="1" ht="17.1" customHeight="1" spans="1:7">
      <c r="A23" s="151" t="s">
        <v>178</v>
      </c>
      <c r="B23" s="118">
        <v>124</v>
      </c>
      <c r="C23" s="152">
        <v>125</v>
      </c>
      <c r="D23" s="152">
        <v>125</v>
      </c>
      <c r="E23" s="118">
        <v>123</v>
      </c>
      <c r="F23" s="149">
        <f t="shared" si="0"/>
        <v>98.4</v>
      </c>
      <c r="G23" s="149">
        <f t="shared" si="1"/>
        <v>99.1935483870968</v>
      </c>
    </row>
    <row r="24" s="2" customFormat="1" ht="17.1" customHeight="1" spans="1:7">
      <c r="A24" s="151" t="s">
        <v>179</v>
      </c>
      <c r="B24" s="118">
        <v>24</v>
      </c>
      <c r="C24" s="152">
        <v>29</v>
      </c>
      <c r="D24" s="152">
        <v>29</v>
      </c>
      <c r="E24" s="118">
        <v>37</v>
      </c>
      <c r="F24" s="149">
        <f t="shared" si="0"/>
        <v>127.586206896552</v>
      </c>
      <c r="G24" s="149">
        <f t="shared" si="1"/>
        <v>154.166666666667</v>
      </c>
    </row>
    <row r="25" s="2" customFormat="1" ht="17.1" customHeight="1" spans="1:7">
      <c r="A25" s="151" t="s">
        <v>180</v>
      </c>
      <c r="B25" s="118">
        <v>497</v>
      </c>
      <c r="C25" s="152">
        <v>346</v>
      </c>
      <c r="D25" s="152">
        <v>346</v>
      </c>
      <c r="E25" s="118">
        <v>611</v>
      </c>
      <c r="F25" s="149">
        <f t="shared" si="0"/>
        <v>176.589595375723</v>
      </c>
      <c r="G25" s="149">
        <f t="shared" si="1"/>
        <v>122.937625754527</v>
      </c>
    </row>
    <row r="26" s="2" customFormat="1" ht="17.1" customHeight="1" spans="1:7">
      <c r="A26" s="151" t="s">
        <v>181</v>
      </c>
      <c r="B26" s="118">
        <v>684</v>
      </c>
      <c r="C26" s="152">
        <v>698</v>
      </c>
      <c r="D26" s="152">
        <v>698</v>
      </c>
      <c r="E26" s="118">
        <v>658</v>
      </c>
      <c r="F26" s="149">
        <f t="shared" si="0"/>
        <v>94.269340974212</v>
      </c>
      <c r="G26" s="149">
        <f t="shared" si="1"/>
        <v>96.1988304093567</v>
      </c>
    </row>
    <row r="27" s="2" customFormat="1" ht="17.1" customHeight="1" spans="1:7">
      <c r="A27" s="151" t="s">
        <v>182</v>
      </c>
      <c r="B27" s="118">
        <v>845</v>
      </c>
      <c r="C27" s="152">
        <v>1144</v>
      </c>
      <c r="D27" s="152">
        <v>1144</v>
      </c>
      <c r="E27" s="118">
        <v>1079</v>
      </c>
      <c r="F27" s="149">
        <f t="shared" si="0"/>
        <v>94.3181818181818</v>
      </c>
      <c r="G27" s="149">
        <f t="shared" si="1"/>
        <v>127.692307692308</v>
      </c>
    </row>
    <row r="28" s="2" customFormat="1" ht="17.1" customHeight="1" spans="1:7">
      <c r="A28" s="151" t="s">
        <v>183</v>
      </c>
      <c r="B28" s="118">
        <v>394</v>
      </c>
      <c r="C28" s="152">
        <v>550</v>
      </c>
      <c r="D28" s="152">
        <v>550</v>
      </c>
      <c r="E28" s="118">
        <v>652</v>
      </c>
      <c r="F28" s="149">
        <f t="shared" si="0"/>
        <v>118.545454545455</v>
      </c>
      <c r="G28" s="149">
        <f t="shared" si="1"/>
        <v>165.482233502538</v>
      </c>
    </row>
    <row r="29" s="2" customFormat="1" ht="17.1" customHeight="1" spans="1:7">
      <c r="A29" s="151" t="s">
        <v>184</v>
      </c>
      <c r="B29" s="118">
        <v>136</v>
      </c>
      <c r="C29" s="152">
        <v>144</v>
      </c>
      <c r="D29" s="152">
        <v>144</v>
      </c>
      <c r="E29" s="118">
        <v>169</v>
      </c>
      <c r="F29" s="149">
        <f t="shared" si="0"/>
        <v>117.361111111111</v>
      </c>
      <c r="G29" s="149">
        <f t="shared" si="1"/>
        <v>124.264705882353</v>
      </c>
    </row>
    <row r="30" s="2" customFormat="1" ht="17.1" customHeight="1" spans="1:7">
      <c r="A30" s="151" t="s">
        <v>185</v>
      </c>
      <c r="B30" s="118">
        <v>548</v>
      </c>
      <c r="C30" s="152">
        <v>569</v>
      </c>
      <c r="D30" s="152">
        <v>569</v>
      </c>
      <c r="E30" s="118">
        <v>591</v>
      </c>
      <c r="F30" s="149">
        <f t="shared" si="0"/>
        <v>103.866432337434</v>
      </c>
      <c r="G30" s="149">
        <f t="shared" si="1"/>
        <v>107.846715328467</v>
      </c>
    </row>
    <row r="31" s="1" customFormat="1" ht="17.1" customHeight="1" spans="1:7">
      <c r="A31" s="151" t="s">
        <v>186</v>
      </c>
      <c r="B31" s="118">
        <v>1086</v>
      </c>
      <c r="C31" s="152">
        <v>893</v>
      </c>
      <c r="D31" s="152">
        <v>893</v>
      </c>
      <c r="E31" s="118">
        <v>1004</v>
      </c>
      <c r="F31" s="149">
        <f t="shared" si="0"/>
        <v>112.430011198208</v>
      </c>
      <c r="G31" s="149">
        <f t="shared" si="1"/>
        <v>92.4493554327808</v>
      </c>
    </row>
    <row r="32" s="2" customFormat="1" ht="17.1" customHeight="1" spans="1:7">
      <c r="A32" s="151" t="s">
        <v>187</v>
      </c>
      <c r="B32" s="118"/>
      <c r="C32" s="152">
        <v>100</v>
      </c>
      <c r="D32" s="152">
        <v>100</v>
      </c>
      <c r="E32" s="118">
        <v>36</v>
      </c>
      <c r="F32" s="149">
        <f t="shared" si="0"/>
        <v>36</v>
      </c>
      <c r="G32" s="149" t="e">
        <f t="shared" si="1"/>
        <v>#DIV/0!</v>
      </c>
    </row>
    <row r="33" s="2" customFormat="1" ht="17.1" customHeight="1" spans="1:7">
      <c r="A33" s="150" t="s">
        <v>188</v>
      </c>
      <c r="B33" s="118"/>
      <c r="C33" s="118"/>
      <c r="D33" s="118"/>
      <c r="E33" s="118"/>
      <c r="F33" s="149" t="e">
        <f t="shared" si="0"/>
        <v>#DIV/0!</v>
      </c>
      <c r="G33" s="149" t="e">
        <f t="shared" si="1"/>
        <v>#DIV/0!</v>
      </c>
    </row>
    <row r="34" s="2" customFormat="1" ht="17.1" customHeight="1" spans="1:7">
      <c r="A34" s="151" t="s">
        <v>189</v>
      </c>
      <c r="B34" s="118"/>
      <c r="C34" s="118"/>
      <c r="D34" s="118"/>
      <c r="E34" s="118"/>
      <c r="F34" s="149" t="e">
        <f t="shared" si="0"/>
        <v>#DIV/0!</v>
      </c>
      <c r="G34" s="149" t="e">
        <f t="shared" si="1"/>
        <v>#DIV/0!</v>
      </c>
    </row>
    <row r="35" s="2" customFormat="1" ht="17.1" customHeight="1" spans="1:7">
      <c r="A35" s="151" t="s">
        <v>190</v>
      </c>
      <c r="B35" s="118"/>
      <c r="C35" s="118"/>
      <c r="D35" s="118"/>
      <c r="E35" s="118"/>
      <c r="F35" s="149" t="e">
        <f t="shared" si="0"/>
        <v>#DIV/0!</v>
      </c>
      <c r="G35" s="149" t="e">
        <f t="shared" si="1"/>
        <v>#DIV/0!</v>
      </c>
    </row>
    <row r="36" s="2" customFormat="1" ht="17.1" customHeight="1" spans="1:7">
      <c r="A36" s="151" t="s">
        <v>191</v>
      </c>
      <c r="B36" s="118"/>
      <c r="C36" s="118"/>
      <c r="D36" s="118"/>
      <c r="E36" s="118"/>
      <c r="F36" s="149" t="e">
        <f t="shared" si="0"/>
        <v>#DIV/0!</v>
      </c>
      <c r="G36" s="149" t="e">
        <f t="shared" si="1"/>
        <v>#DIV/0!</v>
      </c>
    </row>
    <row r="37" s="2" customFormat="1" ht="17.1" customHeight="1" spans="1:7">
      <c r="A37" s="151" t="s">
        <v>192</v>
      </c>
      <c r="B37" s="118"/>
      <c r="C37" s="118"/>
      <c r="D37" s="118"/>
      <c r="E37" s="118"/>
      <c r="F37" s="149" t="e">
        <f t="shared" si="0"/>
        <v>#DIV/0!</v>
      </c>
      <c r="G37" s="149" t="e">
        <f t="shared" si="1"/>
        <v>#DIV/0!</v>
      </c>
    </row>
    <row r="38" s="2" customFormat="1" ht="17.1" customHeight="1" spans="1:7">
      <c r="A38" s="151" t="s">
        <v>193</v>
      </c>
      <c r="B38" s="118"/>
      <c r="C38" s="118"/>
      <c r="D38" s="118"/>
      <c r="E38" s="118"/>
      <c r="F38" s="149" t="e">
        <f t="shared" si="0"/>
        <v>#DIV/0!</v>
      </c>
      <c r="G38" s="149" t="e">
        <f t="shared" si="1"/>
        <v>#DIV/0!</v>
      </c>
    </row>
    <row r="39" s="2" customFormat="1" ht="17.1" customHeight="1" spans="1:7">
      <c r="A39" s="151" t="s">
        <v>194</v>
      </c>
      <c r="B39" s="118"/>
      <c r="C39" s="118"/>
      <c r="D39" s="118"/>
      <c r="E39" s="118"/>
      <c r="F39" s="149" t="e">
        <f t="shared" si="0"/>
        <v>#DIV/0!</v>
      </c>
      <c r="G39" s="149" t="e">
        <f t="shared" si="1"/>
        <v>#DIV/0!</v>
      </c>
    </row>
    <row r="40" s="2" customFormat="1" ht="17.1" customHeight="1" spans="1:7">
      <c r="A40" s="151" t="s">
        <v>195</v>
      </c>
      <c r="B40" s="118"/>
      <c r="C40" s="118"/>
      <c r="D40" s="118"/>
      <c r="E40" s="118"/>
      <c r="F40" s="149" t="e">
        <f t="shared" si="0"/>
        <v>#DIV/0!</v>
      </c>
      <c r="G40" s="149" t="e">
        <f t="shared" si="1"/>
        <v>#DIV/0!</v>
      </c>
    </row>
    <row r="41" s="2" customFormat="1" ht="17.1" customHeight="1" spans="1:7">
      <c r="A41" s="151" t="s">
        <v>196</v>
      </c>
      <c r="B41" s="118"/>
      <c r="C41" s="118"/>
      <c r="D41" s="118"/>
      <c r="E41" s="118"/>
      <c r="F41" s="149" t="e">
        <f t="shared" si="0"/>
        <v>#DIV/0!</v>
      </c>
      <c r="G41" s="149" t="e">
        <f t="shared" si="1"/>
        <v>#DIV/0!</v>
      </c>
    </row>
    <row r="42" s="2" customFormat="1" ht="17.1" customHeight="1" spans="1:7">
      <c r="A42" s="150" t="s">
        <v>127</v>
      </c>
      <c r="B42" s="118"/>
      <c r="C42" s="118">
        <v>1698</v>
      </c>
      <c r="D42" s="118">
        <v>1698</v>
      </c>
      <c r="E42" s="118">
        <v>184</v>
      </c>
      <c r="F42" s="149">
        <f t="shared" si="0"/>
        <v>10.8362779740872</v>
      </c>
      <c r="G42" s="149" t="e">
        <f t="shared" si="1"/>
        <v>#DIV/0!</v>
      </c>
    </row>
    <row r="43" s="2" customFormat="1" ht="17.1" customHeight="1" spans="1:7">
      <c r="A43" s="151" t="s">
        <v>197</v>
      </c>
      <c r="B43" s="118"/>
      <c r="C43" s="118"/>
      <c r="D43" s="118"/>
      <c r="E43" s="118"/>
      <c r="F43" s="149" t="e">
        <f t="shared" si="0"/>
        <v>#DIV/0!</v>
      </c>
      <c r="G43" s="149" t="e">
        <f t="shared" si="1"/>
        <v>#DIV/0!</v>
      </c>
    </row>
    <row r="44" s="2" customFormat="1" ht="17.1" customHeight="1" spans="1:7">
      <c r="A44" s="151" t="s">
        <v>198</v>
      </c>
      <c r="B44" s="118"/>
      <c r="C44" s="118"/>
      <c r="D44" s="118"/>
      <c r="E44" s="118"/>
      <c r="F44" s="149" t="e">
        <f t="shared" si="0"/>
        <v>#DIV/0!</v>
      </c>
      <c r="G44" s="149" t="e">
        <f t="shared" si="1"/>
        <v>#DIV/0!</v>
      </c>
    </row>
    <row r="45" s="2" customFormat="1" ht="17.1" customHeight="1" spans="1:7">
      <c r="A45" s="151" t="s">
        <v>199</v>
      </c>
      <c r="B45" s="118"/>
      <c r="C45" s="118"/>
      <c r="D45" s="118"/>
      <c r="E45" s="118"/>
      <c r="F45" s="149" t="e">
        <f t="shared" si="0"/>
        <v>#DIV/0!</v>
      </c>
      <c r="G45" s="149" t="e">
        <f t="shared" si="1"/>
        <v>#DIV/0!</v>
      </c>
    </row>
    <row r="46" s="2" customFormat="1" ht="17.1" customHeight="1" spans="1:7">
      <c r="A46" s="151" t="s">
        <v>200</v>
      </c>
      <c r="B46" s="118"/>
      <c r="C46" s="118">
        <v>1698</v>
      </c>
      <c r="D46" s="118">
        <v>1698</v>
      </c>
      <c r="E46" s="118">
        <v>184</v>
      </c>
      <c r="F46" s="149">
        <f t="shared" si="0"/>
        <v>10.8362779740872</v>
      </c>
      <c r="G46" s="149" t="e">
        <f t="shared" si="1"/>
        <v>#DIV/0!</v>
      </c>
    </row>
    <row r="47" s="2" customFormat="1" ht="17.1" customHeight="1" spans="1:7">
      <c r="A47" s="151" t="s">
        <v>201</v>
      </c>
      <c r="B47" s="118"/>
      <c r="C47" s="118"/>
      <c r="D47" s="118"/>
      <c r="E47" s="118"/>
      <c r="F47" s="149" t="e">
        <f t="shared" si="0"/>
        <v>#DIV/0!</v>
      </c>
      <c r="G47" s="149" t="e">
        <f t="shared" si="1"/>
        <v>#DIV/0!</v>
      </c>
    </row>
    <row r="48" s="2" customFormat="1" ht="17.1" customHeight="1" spans="1:7">
      <c r="A48" s="150" t="s">
        <v>128</v>
      </c>
      <c r="B48" s="118">
        <v>9392</v>
      </c>
      <c r="C48" s="118">
        <v>8857</v>
      </c>
      <c r="D48" s="118">
        <v>8857</v>
      </c>
      <c r="E48" s="118">
        <v>8892</v>
      </c>
      <c r="F48" s="149">
        <f t="shared" si="0"/>
        <v>100.395167663995</v>
      </c>
      <c r="G48" s="149">
        <f t="shared" si="1"/>
        <v>94.6763202725724</v>
      </c>
    </row>
    <row r="49" s="2" customFormat="1" ht="17.1" customHeight="1" spans="1:7">
      <c r="A49" s="151" t="s">
        <v>202</v>
      </c>
      <c r="B49" s="118">
        <v>43</v>
      </c>
      <c r="C49" s="118">
        <v>43</v>
      </c>
      <c r="D49" s="118">
        <v>43</v>
      </c>
      <c r="E49" s="118">
        <v>13</v>
      </c>
      <c r="F49" s="149">
        <f t="shared" si="0"/>
        <v>30.2325581395349</v>
      </c>
      <c r="G49" s="149">
        <f t="shared" si="1"/>
        <v>30.2325581395349</v>
      </c>
    </row>
    <row r="50" s="2" customFormat="1" ht="17.1" customHeight="1" spans="1:7">
      <c r="A50" s="151" t="s">
        <v>203</v>
      </c>
      <c r="B50" s="118">
        <v>8522</v>
      </c>
      <c r="C50" s="118">
        <v>8094</v>
      </c>
      <c r="D50" s="118">
        <v>8094</v>
      </c>
      <c r="E50" s="118">
        <v>8003</v>
      </c>
      <c r="F50" s="149">
        <f t="shared" si="0"/>
        <v>98.8757104027675</v>
      </c>
      <c r="G50" s="149">
        <f t="shared" si="1"/>
        <v>93.9098803097864</v>
      </c>
    </row>
    <row r="51" s="2" customFormat="1" ht="17.1" customHeight="1" spans="1:7">
      <c r="A51" s="151" t="s">
        <v>204</v>
      </c>
      <c r="B51" s="118"/>
      <c r="C51" s="118"/>
      <c r="D51" s="118"/>
      <c r="E51" s="118"/>
      <c r="F51" s="149" t="e">
        <f t="shared" si="0"/>
        <v>#DIV/0!</v>
      </c>
      <c r="G51" s="149" t="e">
        <f t="shared" si="1"/>
        <v>#DIV/0!</v>
      </c>
    </row>
    <row r="52" s="2" customFormat="1" ht="17.1" customHeight="1" spans="1:7">
      <c r="A52" s="151" t="s">
        <v>205</v>
      </c>
      <c r="B52" s="118">
        <v>25</v>
      </c>
      <c r="C52" s="118"/>
      <c r="D52" s="118"/>
      <c r="E52" s="118">
        <v>35</v>
      </c>
      <c r="F52" s="149" t="e">
        <f t="shared" si="0"/>
        <v>#DIV/0!</v>
      </c>
      <c r="G52" s="149">
        <f t="shared" si="1"/>
        <v>140</v>
      </c>
    </row>
    <row r="53" s="2" customFormat="1" ht="17.1" customHeight="1" spans="1:7">
      <c r="A53" s="151" t="s">
        <v>206</v>
      </c>
      <c r="B53" s="118">
        <v>29</v>
      </c>
      <c r="C53" s="118"/>
      <c r="D53" s="118"/>
      <c r="E53" s="118">
        <v>7</v>
      </c>
      <c r="F53" s="149" t="e">
        <f t="shared" si="0"/>
        <v>#DIV/0!</v>
      </c>
      <c r="G53" s="149">
        <f t="shared" si="1"/>
        <v>24.1379310344828</v>
      </c>
    </row>
    <row r="54" s="2" customFormat="1" ht="17.1" customHeight="1" spans="1:7">
      <c r="A54" s="151" t="s">
        <v>207</v>
      </c>
      <c r="B54" s="118">
        <v>773</v>
      </c>
      <c r="C54" s="118">
        <v>638</v>
      </c>
      <c r="D54" s="118">
        <v>638</v>
      </c>
      <c r="E54" s="118">
        <v>692</v>
      </c>
      <c r="F54" s="149">
        <f t="shared" si="0"/>
        <v>108.46394984326</v>
      </c>
      <c r="G54" s="149">
        <f t="shared" si="1"/>
        <v>89.5213454075032</v>
      </c>
    </row>
    <row r="55" s="2" customFormat="1" ht="17.1" customHeight="1" spans="1:7">
      <c r="A55" s="151" t="s">
        <v>208</v>
      </c>
      <c r="B55" s="118"/>
      <c r="C55" s="118"/>
      <c r="D55" s="118"/>
      <c r="E55" s="118"/>
      <c r="F55" s="149" t="e">
        <f t="shared" si="0"/>
        <v>#DIV/0!</v>
      </c>
      <c r="G55" s="149" t="e">
        <f t="shared" si="1"/>
        <v>#DIV/0!</v>
      </c>
    </row>
    <row r="56" s="2" customFormat="1" ht="17.1" customHeight="1" spans="1:7">
      <c r="A56" s="151" t="s">
        <v>209</v>
      </c>
      <c r="B56" s="118"/>
      <c r="C56" s="118"/>
      <c r="D56" s="118"/>
      <c r="E56" s="118"/>
      <c r="F56" s="149" t="e">
        <f t="shared" si="0"/>
        <v>#DIV/0!</v>
      </c>
      <c r="G56" s="149" t="e">
        <f t="shared" si="1"/>
        <v>#DIV/0!</v>
      </c>
    </row>
    <row r="57" s="2" customFormat="1" ht="17.1" customHeight="1" spans="1:7">
      <c r="A57" s="151" t="s">
        <v>210</v>
      </c>
      <c r="B57" s="118"/>
      <c r="C57" s="118"/>
      <c r="D57" s="118"/>
      <c r="E57" s="118"/>
      <c r="F57" s="149" t="e">
        <f t="shared" si="0"/>
        <v>#DIV/0!</v>
      </c>
      <c r="G57" s="149" t="e">
        <f t="shared" si="1"/>
        <v>#DIV/0!</v>
      </c>
    </row>
    <row r="58" s="2" customFormat="1" ht="17.1" customHeight="1" spans="1:7">
      <c r="A58" s="151" t="s">
        <v>211</v>
      </c>
      <c r="B58" s="118"/>
      <c r="C58" s="118"/>
      <c r="D58" s="118"/>
      <c r="E58" s="118"/>
      <c r="F58" s="149" t="e">
        <f t="shared" si="0"/>
        <v>#DIV/0!</v>
      </c>
      <c r="G58" s="149" t="e">
        <f t="shared" si="1"/>
        <v>#DIV/0!</v>
      </c>
    </row>
    <row r="59" s="2" customFormat="1" ht="17.1" customHeight="1" spans="1:7">
      <c r="A59" s="151" t="s">
        <v>212</v>
      </c>
      <c r="B59" s="118"/>
      <c r="C59" s="118"/>
      <c r="D59" s="118"/>
      <c r="E59" s="118"/>
      <c r="F59" s="149" t="e">
        <f t="shared" si="0"/>
        <v>#DIV/0!</v>
      </c>
      <c r="G59" s="149" t="e">
        <f t="shared" si="1"/>
        <v>#DIV/0!</v>
      </c>
    </row>
    <row r="60" s="2" customFormat="1" ht="17.1" customHeight="1" spans="1:7">
      <c r="A60" s="151" t="s">
        <v>213</v>
      </c>
      <c r="B60" s="118"/>
      <c r="C60" s="118">
        <v>82</v>
      </c>
      <c r="D60" s="118">
        <v>82</v>
      </c>
      <c r="E60" s="118">
        <v>142</v>
      </c>
      <c r="F60" s="149">
        <f t="shared" si="0"/>
        <v>173.170731707317</v>
      </c>
      <c r="G60" s="149" t="e">
        <f t="shared" si="1"/>
        <v>#DIV/0!</v>
      </c>
    </row>
    <row r="61" s="2" customFormat="1" ht="17.1" customHeight="1" spans="1:7">
      <c r="A61" s="150" t="s">
        <v>129</v>
      </c>
      <c r="B61" s="118">
        <v>41121</v>
      </c>
      <c r="C61" s="118">
        <v>33607</v>
      </c>
      <c r="D61" s="118">
        <v>33607</v>
      </c>
      <c r="E61" s="118">
        <v>42734</v>
      </c>
      <c r="F61" s="149">
        <f t="shared" si="0"/>
        <v>127.158032552742</v>
      </c>
      <c r="G61" s="149">
        <f t="shared" si="1"/>
        <v>103.922569976411</v>
      </c>
    </row>
    <row r="62" s="2" customFormat="1" ht="17.1" customHeight="1" spans="1:7">
      <c r="A62" s="151" t="s">
        <v>214</v>
      </c>
      <c r="B62" s="118">
        <v>1172</v>
      </c>
      <c r="C62" s="118">
        <v>2239</v>
      </c>
      <c r="D62" s="118">
        <v>2239</v>
      </c>
      <c r="E62" s="118">
        <v>2452</v>
      </c>
      <c r="F62" s="149">
        <f t="shared" si="0"/>
        <v>109.513175524788</v>
      </c>
      <c r="G62" s="149">
        <f t="shared" si="1"/>
        <v>209.215017064846</v>
      </c>
    </row>
    <row r="63" s="2" customFormat="1" ht="17.1" customHeight="1" spans="1:7">
      <c r="A63" s="151" t="s">
        <v>215</v>
      </c>
      <c r="B63" s="118">
        <v>27097</v>
      </c>
      <c r="C63" s="118">
        <v>22496</v>
      </c>
      <c r="D63" s="118">
        <v>22496</v>
      </c>
      <c r="E63" s="118">
        <v>29866</v>
      </c>
      <c r="F63" s="149">
        <f t="shared" si="0"/>
        <v>132.761379800853</v>
      </c>
      <c r="G63" s="149">
        <f t="shared" si="1"/>
        <v>110.2188434144</v>
      </c>
    </row>
    <row r="64" s="2" customFormat="1" ht="17.1" customHeight="1" spans="1:7">
      <c r="A64" s="151" t="s">
        <v>216</v>
      </c>
      <c r="B64" s="118">
        <v>883</v>
      </c>
      <c r="C64" s="118">
        <v>1089</v>
      </c>
      <c r="D64" s="118">
        <v>1089</v>
      </c>
      <c r="E64" s="118">
        <v>2802</v>
      </c>
      <c r="F64" s="149">
        <f t="shared" si="0"/>
        <v>257.300275482094</v>
      </c>
      <c r="G64" s="149">
        <f t="shared" si="1"/>
        <v>317.327293318233</v>
      </c>
    </row>
    <row r="65" s="2" customFormat="1" ht="17.1" customHeight="1" spans="1:7">
      <c r="A65" s="151" t="s">
        <v>217</v>
      </c>
      <c r="B65" s="118"/>
      <c r="C65" s="118"/>
      <c r="D65" s="118"/>
      <c r="E65" s="118"/>
      <c r="F65" s="149" t="e">
        <f t="shared" si="0"/>
        <v>#DIV/0!</v>
      </c>
      <c r="G65" s="149" t="e">
        <f t="shared" si="1"/>
        <v>#DIV/0!</v>
      </c>
    </row>
    <row r="66" s="2" customFormat="1" ht="17.1" customHeight="1" spans="1:7">
      <c r="A66" s="151" t="s">
        <v>218</v>
      </c>
      <c r="B66" s="118"/>
      <c r="C66" s="118"/>
      <c r="D66" s="118"/>
      <c r="E66" s="118"/>
      <c r="F66" s="149" t="e">
        <f t="shared" si="0"/>
        <v>#DIV/0!</v>
      </c>
      <c r="G66" s="149" t="e">
        <f t="shared" si="1"/>
        <v>#DIV/0!</v>
      </c>
    </row>
    <row r="67" s="2" customFormat="1" ht="17.1" customHeight="1" spans="1:7">
      <c r="A67" s="151" t="s">
        <v>219</v>
      </c>
      <c r="B67" s="118"/>
      <c r="C67" s="118"/>
      <c r="D67" s="118"/>
      <c r="E67" s="118"/>
      <c r="F67" s="149" t="e">
        <f t="shared" si="0"/>
        <v>#DIV/0!</v>
      </c>
      <c r="G67" s="149" t="e">
        <f t="shared" si="1"/>
        <v>#DIV/0!</v>
      </c>
    </row>
    <row r="68" s="2" customFormat="1" ht="17.1" customHeight="1" spans="1:7">
      <c r="A68" s="151" t="s">
        <v>220</v>
      </c>
      <c r="B68" s="118">
        <v>145</v>
      </c>
      <c r="C68" s="118">
        <v>56</v>
      </c>
      <c r="D68" s="118">
        <v>56</v>
      </c>
      <c r="E68" s="118">
        <v>198</v>
      </c>
      <c r="F68" s="149">
        <f t="shared" ref="F68:F94" si="2">E68/D68*100</f>
        <v>353.571428571429</v>
      </c>
      <c r="G68" s="149">
        <f t="shared" ref="G68:G94" si="3">E68/B68*100</f>
        <v>136.551724137931</v>
      </c>
    </row>
    <row r="69" s="2" customFormat="1" ht="17.1" customHeight="1" spans="1:7">
      <c r="A69" s="151" t="s">
        <v>221</v>
      </c>
      <c r="B69" s="118">
        <v>281</v>
      </c>
      <c r="C69" s="118">
        <v>293</v>
      </c>
      <c r="D69" s="118">
        <v>293</v>
      </c>
      <c r="E69" s="118">
        <v>352</v>
      </c>
      <c r="F69" s="149">
        <f t="shared" si="2"/>
        <v>120.136518771331</v>
      </c>
      <c r="G69" s="149">
        <f t="shared" si="3"/>
        <v>125.266903914591</v>
      </c>
    </row>
    <row r="70" s="2" customFormat="1" ht="17.1" customHeight="1" spans="1:7">
      <c r="A70" s="151" t="s">
        <v>222</v>
      </c>
      <c r="B70" s="118">
        <v>8076</v>
      </c>
      <c r="C70" s="118">
        <v>3000</v>
      </c>
      <c r="D70" s="118">
        <v>3000</v>
      </c>
      <c r="E70" s="118">
        <v>1975</v>
      </c>
      <c r="F70" s="149">
        <f t="shared" si="2"/>
        <v>65.8333333333333</v>
      </c>
      <c r="G70" s="149">
        <f t="shared" si="3"/>
        <v>24.4551758296186</v>
      </c>
    </row>
    <row r="71" s="2" customFormat="1" ht="17.1" customHeight="1" spans="1:7">
      <c r="A71" s="151" t="s">
        <v>223</v>
      </c>
      <c r="B71" s="118">
        <v>3467</v>
      </c>
      <c r="C71" s="118">
        <v>4434</v>
      </c>
      <c r="D71" s="118">
        <v>4434</v>
      </c>
      <c r="E71" s="118">
        <v>5089</v>
      </c>
      <c r="F71" s="149">
        <f t="shared" si="2"/>
        <v>114.772214704556</v>
      </c>
      <c r="G71" s="149">
        <f t="shared" si="3"/>
        <v>146.783963080473</v>
      </c>
    </row>
    <row r="72" s="2" customFormat="1" ht="17.1" customHeight="1" spans="1:7">
      <c r="A72" s="150" t="s">
        <v>130</v>
      </c>
      <c r="B72" s="118">
        <v>6799</v>
      </c>
      <c r="C72" s="118">
        <v>6587</v>
      </c>
      <c r="D72" s="118">
        <v>6587</v>
      </c>
      <c r="E72" s="118">
        <v>6778</v>
      </c>
      <c r="F72" s="149">
        <f t="shared" si="2"/>
        <v>102.899650827387</v>
      </c>
      <c r="G72" s="149">
        <f t="shared" si="3"/>
        <v>99.6911310486836</v>
      </c>
    </row>
    <row r="73" s="2" customFormat="1" ht="17.1" customHeight="1" spans="1:7">
      <c r="A73" s="151" t="s">
        <v>224</v>
      </c>
      <c r="B73" s="118">
        <v>41</v>
      </c>
      <c r="C73" s="118"/>
      <c r="D73" s="118"/>
      <c r="E73" s="118">
        <v>22</v>
      </c>
      <c r="F73" s="149" t="e">
        <f t="shared" si="2"/>
        <v>#DIV/0!</v>
      </c>
      <c r="G73" s="149">
        <f t="shared" si="3"/>
        <v>53.6585365853659</v>
      </c>
    </row>
    <row r="74" s="2" customFormat="1" ht="17.1" customHeight="1" spans="1:7">
      <c r="A74" s="151" t="s">
        <v>225</v>
      </c>
      <c r="B74" s="118"/>
      <c r="C74" s="118"/>
      <c r="D74" s="118"/>
      <c r="E74" s="118"/>
      <c r="F74" s="149" t="e">
        <f t="shared" si="2"/>
        <v>#DIV/0!</v>
      </c>
      <c r="G74" s="149" t="e">
        <f t="shared" si="3"/>
        <v>#DIV/0!</v>
      </c>
    </row>
    <row r="75" s="2" customFormat="1" ht="17.1" customHeight="1" spans="1:7">
      <c r="A75" s="151" t="s">
        <v>226</v>
      </c>
      <c r="B75" s="118"/>
      <c r="C75" s="118"/>
      <c r="D75" s="118"/>
      <c r="E75" s="118"/>
      <c r="F75" s="149" t="e">
        <f t="shared" si="2"/>
        <v>#DIV/0!</v>
      </c>
      <c r="G75" s="149" t="e">
        <f t="shared" si="3"/>
        <v>#DIV/0!</v>
      </c>
    </row>
    <row r="76" s="2" customFormat="1" ht="17.1" customHeight="1" spans="1:7">
      <c r="A76" s="151" t="s">
        <v>227</v>
      </c>
      <c r="B76" s="118">
        <v>15</v>
      </c>
      <c r="C76" s="118"/>
      <c r="D76" s="118"/>
      <c r="E76" s="118">
        <v>230</v>
      </c>
      <c r="F76" s="149" t="e">
        <f t="shared" si="2"/>
        <v>#DIV/0!</v>
      </c>
      <c r="G76" s="149">
        <f t="shared" si="3"/>
        <v>1533.33333333333</v>
      </c>
    </row>
    <row r="77" s="2" customFormat="1" ht="17.1" customHeight="1" spans="1:7">
      <c r="A77" s="151" t="s">
        <v>228</v>
      </c>
      <c r="B77" s="118"/>
      <c r="C77" s="118"/>
      <c r="D77" s="118"/>
      <c r="E77" s="118">
        <v>10</v>
      </c>
      <c r="F77" s="149" t="e">
        <f t="shared" si="2"/>
        <v>#DIV/0!</v>
      </c>
      <c r="G77" s="149" t="e">
        <f t="shared" si="3"/>
        <v>#DIV/0!</v>
      </c>
    </row>
    <row r="78" s="2" customFormat="1" ht="17.1" customHeight="1" spans="1:7">
      <c r="A78" s="151" t="s">
        <v>229</v>
      </c>
      <c r="B78" s="118"/>
      <c r="C78" s="118"/>
      <c r="D78" s="118"/>
      <c r="E78" s="118"/>
      <c r="F78" s="149" t="e">
        <f t="shared" si="2"/>
        <v>#DIV/0!</v>
      </c>
      <c r="G78" s="149" t="e">
        <f t="shared" si="3"/>
        <v>#DIV/0!</v>
      </c>
    </row>
    <row r="79" s="2" customFormat="1" ht="17.1" customHeight="1" spans="1:7">
      <c r="A79" s="151" t="s">
        <v>230</v>
      </c>
      <c r="B79" s="118">
        <v>32</v>
      </c>
      <c r="C79" s="118">
        <v>67</v>
      </c>
      <c r="D79" s="118">
        <v>67</v>
      </c>
      <c r="E79" s="118">
        <v>108</v>
      </c>
      <c r="F79" s="149">
        <f t="shared" si="2"/>
        <v>161.194029850746</v>
      </c>
      <c r="G79" s="149">
        <f t="shared" si="3"/>
        <v>337.5</v>
      </c>
    </row>
    <row r="80" s="2" customFormat="1" ht="17.1" customHeight="1" spans="1:7">
      <c r="A80" s="151" t="s">
        <v>231</v>
      </c>
      <c r="B80" s="118"/>
      <c r="C80" s="118"/>
      <c r="D80" s="118"/>
      <c r="E80" s="118"/>
      <c r="F80" s="149" t="e">
        <f t="shared" si="2"/>
        <v>#DIV/0!</v>
      </c>
      <c r="G80" s="149" t="e">
        <f t="shared" si="3"/>
        <v>#DIV/0!</v>
      </c>
    </row>
    <row r="81" s="2" customFormat="1" ht="17.1" customHeight="1" spans="1:7">
      <c r="A81" s="151" t="s">
        <v>232</v>
      </c>
      <c r="B81" s="118"/>
      <c r="C81" s="118"/>
      <c r="D81" s="118"/>
      <c r="E81" s="118"/>
      <c r="F81" s="149" t="e">
        <f t="shared" si="2"/>
        <v>#DIV/0!</v>
      </c>
      <c r="G81" s="149" t="e">
        <f t="shared" si="3"/>
        <v>#DIV/0!</v>
      </c>
    </row>
    <row r="82" s="2" customFormat="1" ht="17.1" customHeight="1" spans="1:7">
      <c r="A82" s="151" t="s">
        <v>233</v>
      </c>
      <c r="B82" s="118">
        <v>6711</v>
      </c>
      <c r="C82" s="118">
        <v>6520</v>
      </c>
      <c r="D82" s="118">
        <v>6520</v>
      </c>
      <c r="E82" s="118">
        <v>6408</v>
      </c>
      <c r="F82" s="149">
        <f t="shared" si="2"/>
        <v>98.282208588957</v>
      </c>
      <c r="G82" s="149">
        <f t="shared" si="3"/>
        <v>95.4850245864998</v>
      </c>
    </row>
    <row r="83" s="2" customFormat="1" ht="17.1" customHeight="1" spans="1:7">
      <c r="A83" s="150" t="s">
        <v>131</v>
      </c>
      <c r="B83" s="118">
        <v>2263</v>
      </c>
      <c r="C83" s="118">
        <v>1094</v>
      </c>
      <c r="D83" s="118">
        <v>1094</v>
      </c>
      <c r="E83" s="118">
        <v>1457</v>
      </c>
      <c r="F83" s="149">
        <f t="shared" si="2"/>
        <v>133.180987202925</v>
      </c>
      <c r="G83" s="149">
        <f t="shared" si="3"/>
        <v>64.3835616438356</v>
      </c>
    </row>
    <row r="84" s="2" customFormat="1" ht="17.1" customHeight="1" spans="1:7">
      <c r="A84" s="151" t="s">
        <v>234</v>
      </c>
      <c r="B84" s="118">
        <v>911</v>
      </c>
      <c r="C84" s="118">
        <v>837</v>
      </c>
      <c r="D84" s="118">
        <v>837</v>
      </c>
      <c r="E84" s="118">
        <v>758</v>
      </c>
      <c r="F84" s="149">
        <f t="shared" si="2"/>
        <v>90.5615292712067</v>
      </c>
      <c r="G84" s="149">
        <f t="shared" si="3"/>
        <v>83.205268935236</v>
      </c>
    </row>
    <row r="85" s="2" customFormat="1" ht="17.1" customHeight="1" spans="1:7">
      <c r="A85" s="151" t="s">
        <v>235</v>
      </c>
      <c r="B85" s="118">
        <v>513</v>
      </c>
      <c r="C85" s="118">
        <v>79</v>
      </c>
      <c r="D85" s="118">
        <v>79</v>
      </c>
      <c r="E85" s="118">
        <v>338</v>
      </c>
      <c r="F85" s="149">
        <f t="shared" si="2"/>
        <v>427.848101265823</v>
      </c>
      <c r="G85" s="149">
        <f t="shared" si="3"/>
        <v>65.8869395711501</v>
      </c>
    </row>
    <row r="86" s="2" customFormat="1" ht="17.1" customHeight="1" spans="1:7">
      <c r="A86" s="151" t="s">
        <v>236</v>
      </c>
      <c r="B86" s="118">
        <v>107</v>
      </c>
      <c r="C86" s="118">
        <v>4</v>
      </c>
      <c r="D86" s="118">
        <v>4</v>
      </c>
      <c r="E86" s="118">
        <v>8</v>
      </c>
      <c r="F86" s="149">
        <f t="shared" si="2"/>
        <v>200</v>
      </c>
      <c r="G86" s="149">
        <f t="shared" si="3"/>
        <v>7.47663551401869</v>
      </c>
    </row>
    <row r="87" s="2" customFormat="1" ht="17.1" customHeight="1" spans="1:7">
      <c r="A87" s="151" t="s">
        <v>237</v>
      </c>
      <c r="B87" s="118">
        <v>4</v>
      </c>
      <c r="C87" s="118"/>
      <c r="D87" s="118"/>
      <c r="E87" s="118"/>
      <c r="F87" s="149" t="e">
        <f t="shared" si="2"/>
        <v>#DIV/0!</v>
      </c>
      <c r="G87" s="149">
        <f t="shared" si="3"/>
        <v>0</v>
      </c>
    </row>
    <row r="88" s="2" customFormat="1" ht="17.1" customHeight="1" spans="1:7">
      <c r="A88" s="151" t="s">
        <v>238</v>
      </c>
      <c r="B88" s="118">
        <v>340</v>
      </c>
      <c r="C88" s="118">
        <v>174</v>
      </c>
      <c r="D88" s="118">
        <v>174</v>
      </c>
      <c r="E88" s="118">
        <v>191</v>
      </c>
      <c r="F88" s="149">
        <f t="shared" si="2"/>
        <v>109.770114942529</v>
      </c>
      <c r="G88" s="149">
        <f t="shared" si="3"/>
        <v>56.1764705882353</v>
      </c>
    </row>
    <row r="89" s="2" customFormat="1" ht="17.1" customHeight="1" spans="1:7">
      <c r="A89" s="151" t="s">
        <v>239</v>
      </c>
      <c r="B89" s="118">
        <v>388</v>
      </c>
      <c r="C89" s="118"/>
      <c r="D89" s="118"/>
      <c r="E89" s="118">
        <v>162</v>
      </c>
      <c r="F89" s="149" t="e">
        <f t="shared" si="2"/>
        <v>#DIV/0!</v>
      </c>
      <c r="G89" s="149">
        <f t="shared" si="3"/>
        <v>41.7525773195876</v>
      </c>
    </row>
    <row r="90" s="2" customFormat="1" ht="17.1" customHeight="1" spans="1:7">
      <c r="A90" s="150" t="s">
        <v>132</v>
      </c>
      <c r="B90" s="118">
        <v>28300</v>
      </c>
      <c r="C90" s="118">
        <v>27086</v>
      </c>
      <c r="D90" s="118">
        <v>27086</v>
      </c>
      <c r="E90" s="118">
        <v>33933</v>
      </c>
      <c r="F90" s="149">
        <f t="shared" si="2"/>
        <v>125.278741785424</v>
      </c>
      <c r="G90" s="149">
        <f t="shared" si="3"/>
        <v>119.904593639576</v>
      </c>
    </row>
    <row r="91" s="2" customFormat="1" ht="17.1" customHeight="1" spans="1:7">
      <c r="A91" s="151" t="s">
        <v>240</v>
      </c>
      <c r="B91" s="118">
        <v>1023</v>
      </c>
      <c r="C91" s="118">
        <v>1028</v>
      </c>
      <c r="D91" s="118">
        <v>1028</v>
      </c>
      <c r="E91" s="118">
        <v>1109</v>
      </c>
      <c r="F91" s="149">
        <f t="shared" si="2"/>
        <v>107.879377431907</v>
      </c>
      <c r="G91" s="149">
        <f t="shared" si="3"/>
        <v>108.406647116325</v>
      </c>
    </row>
    <row r="92" s="2" customFormat="1" ht="17.1" customHeight="1" spans="1:7">
      <c r="A92" s="151" t="s">
        <v>241</v>
      </c>
      <c r="B92" s="118">
        <v>1007</v>
      </c>
      <c r="C92" s="118">
        <v>1085</v>
      </c>
      <c r="D92" s="118">
        <v>1085</v>
      </c>
      <c r="E92" s="118">
        <v>1092</v>
      </c>
      <c r="F92" s="149">
        <f t="shared" si="2"/>
        <v>100.645161290323</v>
      </c>
      <c r="G92" s="149">
        <f t="shared" si="3"/>
        <v>108.440913604767</v>
      </c>
    </row>
    <row r="93" s="2" customFormat="1" ht="17.1" customHeight="1" spans="1:7">
      <c r="A93" s="151" t="s">
        <v>242</v>
      </c>
      <c r="B93" s="118"/>
      <c r="C93" s="118"/>
      <c r="D93" s="118"/>
      <c r="E93" s="118"/>
      <c r="F93" s="149" t="e">
        <f t="shared" si="2"/>
        <v>#DIV/0!</v>
      </c>
      <c r="G93" s="149" t="e">
        <f t="shared" si="3"/>
        <v>#DIV/0!</v>
      </c>
    </row>
    <row r="94" s="2" customFormat="1" ht="17.1" customHeight="1" spans="1:7">
      <c r="A94" s="151" t="s">
        <v>243</v>
      </c>
      <c r="B94" s="118"/>
      <c r="C94" s="118"/>
      <c r="D94" s="118"/>
      <c r="E94" s="118"/>
      <c r="F94" s="149" t="e">
        <f t="shared" si="2"/>
        <v>#DIV/0!</v>
      </c>
      <c r="G94" s="149" t="e">
        <f t="shared" si="3"/>
        <v>#DIV/0!</v>
      </c>
    </row>
    <row r="95" s="2" customFormat="1" ht="17.1" customHeight="1" spans="1:7">
      <c r="A95" s="151" t="s">
        <v>244</v>
      </c>
      <c r="B95" s="118">
        <v>517</v>
      </c>
      <c r="C95" s="118">
        <v>500</v>
      </c>
      <c r="D95" s="118">
        <v>500</v>
      </c>
      <c r="E95" s="118">
        <v>261</v>
      </c>
      <c r="F95" s="149">
        <f t="shared" ref="F95:F123" si="4">E95/D95*100</f>
        <v>52.2</v>
      </c>
      <c r="G95" s="149">
        <f t="shared" ref="G95:G123" si="5">E95/B95*100</f>
        <v>50.4835589941973</v>
      </c>
    </row>
    <row r="96" s="2" customFormat="1" ht="17.1" customHeight="1" spans="1:7">
      <c r="A96" s="151" t="s">
        <v>245</v>
      </c>
      <c r="B96" s="118">
        <v>1965</v>
      </c>
      <c r="C96" s="118">
        <v>550</v>
      </c>
      <c r="D96" s="118">
        <v>550</v>
      </c>
      <c r="E96" s="118">
        <v>1565</v>
      </c>
      <c r="F96" s="149">
        <f t="shared" si="4"/>
        <v>284.545454545455</v>
      </c>
      <c r="G96" s="149">
        <f t="shared" si="5"/>
        <v>79.6437659033079</v>
      </c>
    </row>
    <row r="97" s="2" customFormat="1" ht="17.1" customHeight="1" spans="1:7">
      <c r="A97" s="151" t="s">
        <v>246</v>
      </c>
      <c r="B97" s="118">
        <v>1672</v>
      </c>
      <c r="C97" s="118">
        <v>1422</v>
      </c>
      <c r="D97" s="118">
        <v>1422</v>
      </c>
      <c r="E97" s="118">
        <v>1818</v>
      </c>
      <c r="F97" s="149">
        <f t="shared" si="4"/>
        <v>127.848101265823</v>
      </c>
      <c r="G97" s="149">
        <f t="shared" si="5"/>
        <v>108.732057416268</v>
      </c>
    </row>
    <row r="98" s="2" customFormat="1" ht="17.1" customHeight="1" spans="1:7">
      <c r="A98" s="151" t="s">
        <v>247</v>
      </c>
      <c r="B98" s="118">
        <v>148</v>
      </c>
      <c r="C98" s="118">
        <v>89</v>
      </c>
      <c r="D98" s="118">
        <v>89</v>
      </c>
      <c r="E98" s="118">
        <v>202</v>
      </c>
      <c r="F98" s="149">
        <f t="shared" si="4"/>
        <v>226.966292134831</v>
      </c>
      <c r="G98" s="149">
        <f t="shared" si="5"/>
        <v>136.486486486486</v>
      </c>
    </row>
    <row r="99" s="2" customFormat="1" ht="17.1" customHeight="1" spans="1:7">
      <c r="A99" s="151" t="s">
        <v>248</v>
      </c>
      <c r="B99" s="118">
        <v>501</v>
      </c>
      <c r="C99" s="118">
        <v>434</v>
      </c>
      <c r="D99" s="118">
        <v>434</v>
      </c>
      <c r="E99" s="118">
        <v>1323</v>
      </c>
      <c r="F99" s="149">
        <f t="shared" si="4"/>
        <v>304.838709677419</v>
      </c>
      <c r="G99" s="149">
        <f t="shared" si="5"/>
        <v>264.071856287425</v>
      </c>
    </row>
    <row r="100" s="2" customFormat="1" ht="17.1" customHeight="1" spans="1:7">
      <c r="A100" s="153" t="s">
        <v>249</v>
      </c>
      <c r="B100" s="118">
        <v>828</v>
      </c>
      <c r="C100" s="118">
        <v>557</v>
      </c>
      <c r="D100" s="118">
        <v>557</v>
      </c>
      <c r="E100" s="118">
        <v>799</v>
      </c>
      <c r="F100" s="149">
        <f t="shared" si="4"/>
        <v>143.447037701975</v>
      </c>
      <c r="G100" s="149">
        <f t="shared" si="5"/>
        <v>96.4975845410628</v>
      </c>
    </row>
    <row r="101" s="2" customFormat="1" ht="17.1" customHeight="1" spans="1:7">
      <c r="A101" s="151" t="s">
        <v>250</v>
      </c>
      <c r="B101" s="118">
        <v>9172</v>
      </c>
      <c r="C101" s="118">
        <v>9543</v>
      </c>
      <c r="D101" s="118">
        <v>9543</v>
      </c>
      <c r="E101" s="118">
        <v>10043</v>
      </c>
      <c r="F101" s="149">
        <f t="shared" si="4"/>
        <v>105.239442523316</v>
      </c>
      <c r="G101" s="149">
        <f t="shared" si="5"/>
        <v>109.496293065853</v>
      </c>
    </row>
    <row r="102" s="2" customFormat="1" ht="17.1" customHeight="1" spans="1:7">
      <c r="A102" s="151" t="s">
        <v>251</v>
      </c>
      <c r="B102" s="118">
        <v>27</v>
      </c>
      <c r="C102" s="118">
        <v>33</v>
      </c>
      <c r="D102" s="118">
        <v>33</v>
      </c>
      <c r="E102" s="118">
        <v>39</v>
      </c>
      <c r="F102" s="149">
        <f t="shared" si="4"/>
        <v>118.181818181818</v>
      </c>
      <c r="G102" s="149">
        <f t="shared" si="5"/>
        <v>144.444444444444</v>
      </c>
    </row>
    <row r="103" s="2" customFormat="1" ht="17.1" customHeight="1" spans="1:7">
      <c r="A103" s="151" t="s">
        <v>252</v>
      </c>
      <c r="B103" s="118">
        <v>4917</v>
      </c>
      <c r="C103" s="118">
        <v>4842</v>
      </c>
      <c r="D103" s="118">
        <v>4842</v>
      </c>
      <c r="E103" s="118">
        <v>5658</v>
      </c>
      <c r="F103" s="149">
        <f t="shared" si="4"/>
        <v>116.852540272615</v>
      </c>
      <c r="G103" s="149">
        <f t="shared" si="5"/>
        <v>115.070164734594</v>
      </c>
    </row>
    <row r="104" s="2" customFormat="1" ht="17.1" customHeight="1" spans="1:7">
      <c r="A104" s="151" t="s">
        <v>253</v>
      </c>
      <c r="B104" s="118">
        <v>254</v>
      </c>
      <c r="C104" s="118">
        <v>382</v>
      </c>
      <c r="D104" s="118">
        <v>382</v>
      </c>
      <c r="E104" s="118">
        <v>159</v>
      </c>
      <c r="F104" s="149">
        <f t="shared" si="4"/>
        <v>41.6230366492147</v>
      </c>
      <c r="G104" s="149">
        <f t="shared" si="5"/>
        <v>62.5984251968504</v>
      </c>
    </row>
    <row r="105" s="2" customFormat="1" ht="17.1" customHeight="1" spans="1:7">
      <c r="A105" s="151" t="s">
        <v>254</v>
      </c>
      <c r="B105" s="118">
        <v>794</v>
      </c>
      <c r="C105" s="118">
        <v>635</v>
      </c>
      <c r="D105" s="118">
        <v>635</v>
      </c>
      <c r="E105" s="118">
        <v>581</v>
      </c>
      <c r="F105" s="149">
        <f t="shared" si="4"/>
        <v>91.496062992126</v>
      </c>
      <c r="G105" s="149">
        <f t="shared" si="5"/>
        <v>73.1738035264484</v>
      </c>
    </row>
    <row r="106" s="2" customFormat="1" ht="17.1" customHeight="1" spans="1:7">
      <c r="A106" s="151" t="s">
        <v>255</v>
      </c>
      <c r="B106" s="118"/>
      <c r="C106" s="118"/>
      <c r="D106" s="118"/>
      <c r="E106" s="118"/>
      <c r="F106" s="149" t="e">
        <f t="shared" si="4"/>
        <v>#DIV/0!</v>
      </c>
      <c r="G106" s="149" t="e">
        <f t="shared" si="5"/>
        <v>#DIV/0!</v>
      </c>
    </row>
    <row r="107" s="2" customFormat="1" ht="17.1" customHeight="1" spans="1:7">
      <c r="A107" s="151" t="s">
        <v>256</v>
      </c>
      <c r="B107" s="118">
        <v>50</v>
      </c>
      <c r="C107" s="118">
        <v>8</v>
      </c>
      <c r="D107" s="118">
        <v>8</v>
      </c>
      <c r="E107" s="118">
        <v>9</v>
      </c>
      <c r="F107" s="149">
        <f t="shared" si="4"/>
        <v>112.5</v>
      </c>
      <c r="G107" s="149">
        <f t="shared" si="5"/>
        <v>18</v>
      </c>
    </row>
    <row r="108" s="2" customFormat="1" ht="17.1" customHeight="1" spans="1:7">
      <c r="A108" s="151" t="s">
        <v>257</v>
      </c>
      <c r="B108" s="118">
        <v>4321</v>
      </c>
      <c r="C108" s="118">
        <v>4790</v>
      </c>
      <c r="D108" s="118">
        <v>4790</v>
      </c>
      <c r="E108" s="118">
        <v>6515</v>
      </c>
      <c r="F108" s="149">
        <f t="shared" si="4"/>
        <v>136.012526096033</v>
      </c>
      <c r="G108" s="149">
        <f t="shared" si="5"/>
        <v>150.77528349919</v>
      </c>
    </row>
    <row r="109" s="2" customFormat="1" ht="17.1" customHeight="1" spans="1:7">
      <c r="A109" s="151" t="s">
        <v>258</v>
      </c>
      <c r="B109" s="118"/>
      <c r="C109" s="118"/>
      <c r="D109" s="118"/>
      <c r="E109" s="118"/>
      <c r="F109" s="149" t="e">
        <f t="shared" si="4"/>
        <v>#DIV/0!</v>
      </c>
      <c r="G109" s="149" t="e">
        <f t="shared" si="5"/>
        <v>#DIV/0!</v>
      </c>
    </row>
    <row r="110" s="2" customFormat="1" ht="17.1" customHeight="1" spans="1:7">
      <c r="A110" s="151" t="s">
        <v>259</v>
      </c>
      <c r="B110" s="118">
        <v>291</v>
      </c>
      <c r="C110" s="118">
        <v>439</v>
      </c>
      <c r="D110" s="118">
        <v>439</v>
      </c>
      <c r="E110" s="118">
        <v>388</v>
      </c>
      <c r="F110" s="149">
        <f t="shared" si="4"/>
        <v>88.3826879271071</v>
      </c>
      <c r="G110" s="149">
        <f t="shared" si="5"/>
        <v>133.333333333333</v>
      </c>
    </row>
    <row r="111" s="2" customFormat="1" ht="17.1" customHeight="1" spans="1:7">
      <c r="A111" s="151" t="s">
        <v>260</v>
      </c>
      <c r="B111" s="118"/>
      <c r="C111" s="118"/>
      <c r="D111" s="118"/>
      <c r="E111" s="118">
        <v>150</v>
      </c>
      <c r="F111" s="149"/>
      <c r="G111" s="149"/>
    </row>
    <row r="112" s="2" customFormat="1" ht="17.1" customHeight="1" spans="1:7">
      <c r="A112" s="151" t="s">
        <v>261</v>
      </c>
      <c r="B112" s="118">
        <v>813</v>
      </c>
      <c r="C112" s="118">
        <v>749</v>
      </c>
      <c r="D112" s="118">
        <v>749</v>
      </c>
      <c r="E112" s="118">
        <v>2222</v>
      </c>
      <c r="F112" s="149">
        <f t="shared" ref="F112:F124" si="6">E112/D112*100</f>
        <v>296.662216288385</v>
      </c>
      <c r="G112" s="149">
        <f t="shared" ref="G112:G124" si="7">E112/B112*100</f>
        <v>273.308733087331</v>
      </c>
    </row>
    <row r="113" s="2" customFormat="1" ht="17.1" customHeight="1" spans="1:7">
      <c r="A113" s="150" t="s">
        <v>133</v>
      </c>
      <c r="B113" s="118">
        <v>14535</v>
      </c>
      <c r="C113" s="118">
        <v>12232</v>
      </c>
      <c r="D113" s="118">
        <v>12232</v>
      </c>
      <c r="E113" s="118">
        <v>15390</v>
      </c>
      <c r="F113" s="149">
        <f t="shared" si="6"/>
        <v>125.817527795945</v>
      </c>
      <c r="G113" s="149">
        <f t="shared" si="7"/>
        <v>105.882352941176</v>
      </c>
    </row>
    <row r="114" s="2" customFormat="1" ht="17.1" customHeight="1" spans="1:7">
      <c r="A114" s="151" t="s">
        <v>262</v>
      </c>
      <c r="B114" s="118">
        <v>438</v>
      </c>
      <c r="C114" s="118">
        <v>523</v>
      </c>
      <c r="D114" s="118">
        <v>523</v>
      </c>
      <c r="E114" s="118">
        <v>557</v>
      </c>
      <c r="F114" s="149">
        <f t="shared" si="6"/>
        <v>106.500956022945</v>
      </c>
      <c r="G114" s="149">
        <f t="shared" si="7"/>
        <v>127.168949771689</v>
      </c>
    </row>
    <row r="115" s="2" customFormat="1" ht="17.1" customHeight="1" spans="1:7">
      <c r="A115" s="151" t="s">
        <v>263</v>
      </c>
      <c r="B115" s="118">
        <v>2036</v>
      </c>
      <c r="C115" s="118">
        <v>1179</v>
      </c>
      <c r="D115" s="118">
        <v>1179</v>
      </c>
      <c r="E115" s="118">
        <v>2735</v>
      </c>
      <c r="F115" s="149">
        <f t="shared" si="6"/>
        <v>231.976251060221</v>
      </c>
      <c r="G115" s="149">
        <f t="shared" si="7"/>
        <v>134.332023575639</v>
      </c>
    </row>
    <row r="116" s="2" customFormat="1" ht="17.1" customHeight="1" spans="1:7">
      <c r="A116" s="151" t="s">
        <v>264</v>
      </c>
      <c r="B116" s="118">
        <v>1748</v>
      </c>
      <c r="C116" s="118">
        <v>1192</v>
      </c>
      <c r="D116" s="118">
        <v>1192</v>
      </c>
      <c r="E116" s="118">
        <v>1329</v>
      </c>
      <c r="F116" s="149">
        <f t="shared" si="6"/>
        <v>111.493288590604</v>
      </c>
      <c r="G116" s="149">
        <f t="shared" si="7"/>
        <v>76.0297482837529</v>
      </c>
    </row>
    <row r="117" s="2" customFormat="1" ht="17.1" customHeight="1" spans="1:7">
      <c r="A117" s="151" t="s">
        <v>265</v>
      </c>
      <c r="B117" s="118">
        <v>3803</v>
      </c>
      <c r="C117" s="118">
        <v>2986</v>
      </c>
      <c r="D117" s="118">
        <v>2986</v>
      </c>
      <c r="E117" s="118">
        <v>4257</v>
      </c>
      <c r="F117" s="149">
        <f t="shared" si="6"/>
        <v>142.565304755526</v>
      </c>
      <c r="G117" s="149">
        <f t="shared" si="7"/>
        <v>111.937943728635</v>
      </c>
    </row>
    <row r="118" s="2" customFormat="1" ht="17.1" customHeight="1" spans="1:7">
      <c r="A118" s="151" t="s">
        <v>266</v>
      </c>
      <c r="B118" s="118"/>
      <c r="C118" s="118"/>
      <c r="D118" s="118"/>
      <c r="E118" s="118"/>
      <c r="F118" s="149" t="e">
        <f t="shared" si="6"/>
        <v>#DIV/0!</v>
      </c>
      <c r="G118" s="149" t="e">
        <f t="shared" si="7"/>
        <v>#DIV/0!</v>
      </c>
    </row>
    <row r="119" s="2" customFormat="1" ht="17.1" customHeight="1" spans="1:7">
      <c r="A119" s="151" t="s">
        <v>267</v>
      </c>
      <c r="B119" s="118">
        <v>16</v>
      </c>
      <c r="C119" s="118">
        <v>70</v>
      </c>
      <c r="D119" s="118">
        <v>70</v>
      </c>
      <c r="E119" s="118">
        <v>19</v>
      </c>
      <c r="F119" s="149">
        <f t="shared" si="6"/>
        <v>27.1428571428571</v>
      </c>
      <c r="G119" s="149">
        <f t="shared" si="7"/>
        <v>118.75</v>
      </c>
    </row>
    <row r="120" s="2" customFormat="1" ht="17.1" customHeight="1" spans="1:7">
      <c r="A120" s="151" t="s">
        <v>268</v>
      </c>
      <c r="B120" s="118">
        <v>491</v>
      </c>
      <c r="C120" s="118">
        <v>553</v>
      </c>
      <c r="D120" s="118">
        <v>553</v>
      </c>
      <c r="E120" s="118">
        <v>409</v>
      </c>
      <c r="F120" s="149">
        <f t="shared" si="6"/>
        <v>73.9602169981917</v>
      </c>
      <c r="G120" s="149">
        <f t="shared" si="7"/>
        <v>83.2993890020367</v>
      </c>
    </row>
    <row r="121" s="2" customFormat="1" ht="17.1" customHeight="1" spans="1:7">
      <c r="A121" s="151" t="s">
        <v>269</v>
      </c>
      <c r="B121" s="118">
        <v>2858</v>
      </c>
      <c r="C121" s="118">
        <v>2884</v>
      </c>
      <c r="D121" s="118">
        <v>2884</v>
      </c>
      <c r="E121" s="118">
        <v>3114</v>
      </c>
      <c r="F121" s="149">
        <f t="shared" si="6"/>
        <v>107.975034674064</v>
      </c>
      <c r="G121" s="149">
        <f t="shared" si="7"/>
        <v>108.957312806158</v>
      </c>
    </row>
    <row r="122" s="2" customFormat="1" ht="17.1" customHeight="1" spans="1:7">
      <c r="A122" s="151" t="s">
        <v>270</v>
      </c>
      <c r="B122" s="118">
        <v>262</v>
      </c>
      <c r="C122" s="118">
        <v>161</v>
      </c>
      <c r="D122" s="118">
        <v>161</v>
      </c>
      <c r="E122" s="118">
        <v>183</v>
      </c>
      <c r="F122" s="149">
        <f t="shared" si="6"/>
        <v>113.664596273292</v>
      </c>
      <c r="G122" s="149">
        <f t="shared" si="7"/>
        <v>69.8473282442748</v>
      </c>
    </row>
    <row r="123" s="2" customFormat="1" ht="17.1" customHeight="1" spans="1:7">
      <c r="A123" s="151" t="s">
        <v>271</v>
      </c>
      <c r="B123" s="118">
        <v>2571</v>
      </c>
      <c r="C123" s="118">
        <v>2243</v>
      </c>
      <c r="D123" s="118">
        <v>2243</v>
      </c>
      <c r="E123" s="118">
        <v>2468</v>
      </c>
      <c r="F123" s="149">
        <f t="shared" si="6"/>
        <v>110.031208203299</v>
      </c>
      <c r="G123" s="149">
        <f t="shared" si="7"/>
        <v>95.9937767405679</v>
      </c>
    </row>
    <row r="124" s="2" customFormat="1" ht="17.1" customHeight="1" spans="1:7">
      <c r="A124" s="151" t="s">
        <v>272</v>
      </c>
      <c r="B124" s="118">
        <v>32</v>
      </c>
      <c r="C124" s="118">
        <v>34</v>
      </c>
      <c r="D124" s="118">
        <v>34</v>
      </c>
      <c r="E124" s="118">
        <v>37</v>
      </c>
      <c r="F124" s="149">
        <f t="shared" si="6"/>
        <v>108.823529411765</v>
      </c>
      <c r="G124" s="149">
        <f t="shared" si="7"/>
        <v>115.625</v>
      </c>
    </row>
    <row r="125" s="2" customFormat="1" ht="17.1" customHeight="1" spans="1:7">
      <c r="A125" s="151" t="s">
        <v>273</v>
      </c>
      <c r="B125" s="118">
        <v>259</v>
      </c>
      <c r="C125" s="118">
        <v>278</v>
      </c>
      <c r="D125" s="118">
        <v>278</v>
      </c>
      <c r="E125" s="118">
        <v>279</v>
      </c>
      <c r="F125" s="149"/>
      <c r="G125" s="149"/>
    </row>
    <row r="126" s="2" customFormat="1" ht="17.1" customHeight="1" spans="1:7">
      <c r="A126" s="151" t="s">
        <v>274</v>
      </c>
      <c r="B126" s="118">
        <v>4</v>
      </c>
      <c r="C126" s="118">
        <v>3</v>
      </c>
      <c r="D126" s="118">
        <v>3</v>
      </c>
      <c r="E126" s="118">
        <v>3</v>
      </c>
      <c r="F126" s="149"/>
      <c r="G126" s="149"/>
    </row>
    <row r="127" s="2" customFormat="1" ht="17.1" customHeight="1" spans="1:7">
      <c r="A127" s="151" t="s">
        <v>275</v>
      </c>
      <c r="B127" s="118">
        <v>17</v>
      </c>
      <c r="C127" s="118">
        <v>126</v>
      </c>
      <c r="D127" s="118">
        <v>126</v>
      </c>
      <c r="E127" s="118"/>
      <c r="F127" s="149">
        <f>E127/D127*100</f>
        <v>0</v>
      </c>
      <c r="G127" s="149">
        <f>E127/B127*100</f>
        <v>0</v>
      </c>
    </row>
    <row r="128" s="2" customFormat="1" ht="17.1" customHeight="1" spans="1:7">
      <c r="A128" s="150" t="s">
        <v>134</v>
      </c>
      <c r="B128" s="118">
        <v>5591</v>
      </c>
      <c r="C128" s="118">
        <v>1360</v>
      </c>
      <c r="D128" s="118">
        <v>1360</v>
      </c>
      <c r="E128" s="118">
        <v>6160</v>
      </c>
      <c r="F128" s="149">
        <f>E128/D128*100</f>
        <v>452.941176470588</v>
      </c>
      <c r="G128" s="149">
        <f>E128/B128*100</f>
        <v>110.17707029154</v>
      </c>
    </row>
    <row r="129" s="2" customFormat="1" ht="17.1" customHeight="1" spans="1:7">
      <c r="A129" s="151" t="s">
        <v>276</v>
      </c>
      <c r="B129" s="118">
        <v>332</v>
      </c>
      <c r="C129" s="118"/>
      <c r="D129" s="118"/>
      <c r="E129" s="118">
        <v>13</v>
      </c>
      <c r="F129" s="149" t="e">
        <f>E129/D129*100</f>
        <v>#DIV/0!</v>
      </c>
      <c r="G129" s="149">
        <f>E129/B129*100</f>
        <v>3.91566265060241</v>
      </c>
    </row>
    <row r="130" s="2" customFormat="1" ht="17.1" customHeight="1" spans="1:7">
      <c r="A130" s="151" t="s">
        <v>277</v>
      </c>
      <c r="B130" s="118">
        <v>60</v>
      </c>
      <c r="C130" s="118"/>
      <c r="D130" s="118"/>
      <c r="E130" s="118">
        <v>43</v>
      </c>
      <c r="F130" s="149" t="e">
        <f>E130/D130*100</f>
        <v>#DIV/0!</v>
      </c>
      <c r="G130" s="149">
        <f>E130/B130*100</f>
        <v>71.6666666666667</v>
      </c>
    </row>
    <row r="131" s="2" customFormat="1" ht="17.1" customHeight="1" spans="1:7">
      <c r="A131" s="151" t="s">
        <v>278</v>
      </c>
      <c r="B131" s="118">
        <v>3314</v>
      </c>
      <c r="C131" s="118">
        <v>1100</v>
      </c>
      <c r="D131" s="118">
        <v>1100</v>
      </c>
      <c r="E131" s="118">
        <v>3834</v>
      </c>
      <c r="F131" s="149">
        <f>E131/D131*100</f>
        <v>348.545454545455</v>
      </c>
      <c r="G131" s="149">
        <f>E131/B131*100</f>
        <v>115.691007845504</v>
      </c>
    </row>
    <row r="132" s="2" customFormat="1" ht="17.1" customHeight="1" spans="1:7">
      <c r="A132" s="151" t="s">
        <v>279</v>
      </c>
      <c r="B132" s="118">
        <v>1018</v>
      </c>
      <c r="C132" s="118"/>
      <c r="D132" s="118"/>
      <c r="E132" s="118">
        <v>726</v>
      </c>
      <c r="F132" s="149" t="e">
        <f t="shared" ref="F132:F189" si="8">E132/D132*100</f>
        <v>#DIV/0!</v>
      </c>
      <c r="G132" s="149">
        <f t="shared" ref="G132:G189" si="9">E132/B132*100</f>
        <v>71.3163064833006</v>
      </c>
    </row>
    <row r="133" s="2" customFormat="1" ht="17.1" customHeight="1" spans="1:7">
      <c r="A133" s="151" t="s">
        <v>280</v>
      </c>
      <c r="B133" s="118">
        <v>590</v>
      </c>
      <c r="C133" s="118">
        <v>260</v>
      </c>
      <c r="D133" s="118">
        <v>260</v>
      </c>
      <c r="E133" s="118">
        <v>260</v>
      </c>
      <c r="F133" s="149">
        <f t="shared" si="8"/>
        <v>100</v>
      </c>
      <c r="G133" s="149">
        <f t="shared" si="9"/>
        <v>44.0677966101695</v>
      </c>
    </row>
    <row r="134" s="2" customFormat="1" ht="17.1" customHeight="1" spans="1:7">
      <c r="A134" s="151" t="s">
        <v>281</v>
      </c>
      <c r="B134" s="118"/>
      <c r="C134" s="118"/>
      <c r="D134" s="118"/>
      <c r="E134" s="118"/>
      <c r="F134" s="149" t="e">
        <f t="shared" si="8"/>
        <v>#DIV/0!</v>
      </c>
      <c r="G134" s="149" t="e">
        <f t="shared" si="9"/>
        <v>#DIV/0!</v>
      </c>
    </row>
    <row r="135" s="2" customFormat="1" ht="17.1" customHeight="1" spans="1:7">
      <c r="A135" s="151" t="s">
        <v>282</v>
      </c>
      <c r="B135" s="118"/>
      <c r="C135" s="118"/>
      <c r="D135" s="118"/>
      <c r="E135" s="118"/>
      <c r="F135" s="149" t="e">
        <f t="shared" si="8"/>
        <v>#DIV/0!</v>
      </c>
      <c r="G135" s="149" t="e">
        <f t="shared" si="9"/>
        <v>#DIV/0!</v>
      </c>
    </row>
    <row r="136" s="2" customFormat="1" ht="17.1" customHeight="1" spans="1:7">
      <c r="A136" s="151" t="s">
        <v>283</v>
      </c>
      <c r="B136" s="118"/>
      <c r="C136" s="118"/>
      <c r="D136" s="118"/>
      <c r="E136" s="118"/>
      <c r="F136" s="149" t="e">
        <f t="shared" si="8"/>
        <v>#DIV/0!</v>
      </c>
      <c r="G136" s="149" t="e">
        <f t="shared" si="9"/>
        <v>#DIV/0!</v>
      </c>
    </row>
    <row r="137" s="2" customFormat="1" ht="17.1" customHeight="1" spans="1:7">
      <c r="A137" s="151" t="s">
        <v>284</v>
      </c>
      <c r="B137" s="118"/>
      <c r="C137" s="118"/>
      <c r="D137" s="118"/>
      <c r="E137" s="118"/>
      <c r="F137" s="149" t="e">
        <f t="shared" si="8"/>
        <v>#DIV/0!</v>
      </c>
      <c r="G137" s="149" t="e">
        <f t="shared" si="9"/>
        <v>#DIV/0!</v>
      </c>
    </row>
    <row r="138" s="2" customFormat="1" ht="17.1" customHeight="1" spans="1:7">
      <c r="A138" s="151" t="s">
        <v>285</v>
      </c>
      <c r="B138" s="118">
        <v>10</v>
      </c>
      <c r="C138" s="118"/>
      <c r="D138" s="118"/>
      <c r="E138" s="118">
        <v>14</v>
      </c>
      <c r="F138" s="149" t="e">
        <f t="shared" si="8"/>
        <v>#DIV/0!</v>
      </c>
      <c r="G138" s="149">
        <f t="shared" si="9"/>
        <v>140</v>
      </c>
    </row>
    <row r="139" s="2" customFormat="1" ht="17.1" customHeight="1" spans="1:7">
      <c r="A139" s="151" t="s">
        <v>286</v>
      </c>
      <c r="B139" s="118">
        <v>120</v>
      </c>
      <c r="C139" s="118"/>
      <c r="D139" s="118"/>
      <c r="E139" s="118">
        <v>1270</v>
      </c>
      <c r="F139" s="149" t="e">
        <f t="shared" si="8"/>
        <v>#DIV/0!</v>
      </c>
      <c r="G139" s="149">
        <f t="shared" si="9"/>
        <v>1058.33333333333</v>
      </c>
    </row>
    <row r="140" s="2" customFormat="1" ht="17.1" customHeight="1" spans="1:7">
      <c r="A140" s="151" t="s">
        <v>287</v>
      </c>
      <c r="B140" s="118"/>
      <c r="C140" s="118"/>
      <c r="D140" s="118"/>
      <c r="E140" s="118"/>
      <c r="F140" s="149" t="e">
        <f t="shared" si="8"/>
        <v>#DIV/0!</v>
      </c>
      <c r="G140" s="149" t="e">
        <f t="shared" si="9"/>
        <v>#DIV/0!</v>
      </c>
    </row>
    <row r="141" s="2" customFormat="1" ht="17.1" customHeight="1" spans="1:7">
      <c r="A141" s="151" t="s">
        <v>288</v>
      </c>
      <c r="B141" s="118"/>
      <c r="C141" s="118"/>
      <c r="D141" s="118"/>
      <c r="E141" s="118"/>
      <c r="F141" s="149" t="e">
        <f t="shared" si="8"/>
        <v>#DIV/0!</v>
      </c>
      <c r="G141" s="149" t="e">
        <f t="shared" si="9"/>
        <v>#DIV/0!</v>
      </c>
    </row>
    <row r="142" s="2" customFormat="1" ht="17.1" customHeight="1" spans="1:7">
      <c r="A142" s="151" t="s">
        <v>289</v>
      </c>
      <c r="B142" s="118"/>
      <c r="C142" s="118"/>
      <c r="D142" s="118"/>
      <c r="E142" s="118"/>
      <c r="F142" s="149" t="e">
        <f t="shared" si="8"/>
        <v>#DIV/0!</v>
      </c>
      <c r="G142" s="149" t="e">
        <f t="shared" si="9"/>
        <v>#DIV/0!</v>
      </c>
    </row>
    <row r="143" s="2" customFormat="1" ht="17.1" customHeight="1" spans="1:7">
      <c r="A143" s="151" t="s">
        <v>290</v>
      </c>
      <c r="B143" s="118">
        <v>147</v>
      </c>
      <c r="C143" s="118"/>
      <c r="D143" s="118"/>
      <c r="E143" s="118"/>
      <c r="F143" s="149" t="e">
        <f t="shared" si="8"/>
        <v>#DIV/0!</v>
      </c>
      <c r="G143" s="149">
        <f t="shared" si="9"/>
        <v>0</v>
      </c>
    </row>
    <row r="144" s="2" customFormat="1" ht="17.1" customHeight="1" spans="1:7">
      <c r="A144" s="150" t="s">
        <v>135</v>
      </c>
      <c r="B144" s="118">
        <v>29296</v>
      </c>
      <c r="C144" s="118">
        <v>7748</v>
      </c>
      <c r="D144" s="118">
        <v>7748</v>
      </c>
      <c r="E144" s="118">
        <v>21066</v>
      </c>
      <c r="F144" s="149">
        <f t="shared" si="8"/>
        <v>271.889519876097</v>
      </c>
      <c r="G144" s="149">
        <f t="shared" si="9"/>
        <v>71.907427635172</v>
      </c>
    </row>
    <row r="145" s="2" customFormat="1" ht="17.1" customHeight="1" spans="1:7">
      <c r="A145" s="151" t="s">
        <v>291</v>
      </c>
      <c r="B145" s="118">
        <v>5176</v>
      </c>
      <c r="C145" s="118">
        <v>3208</v>
      </c>
      <c r="D145" s="118">
        <v>3208</v>
      </c>
      <c r="E145" s="118">
        <v>4740</v>
      </c>
      <c r="F145" s="149">
        <f t="shared" si="8"/>
        <v>147.755610972569</v>
      </c>
      <c r="G145" s="149">
        <f t="shared" si="9"/>
        <v>91.5765069551777</v>
      </c>
    </row>
    <row r="146" s="2" customFormat="1" ht="17.1" customHeight="1" spans="1:7">
      <c r="A146" s="151" t="s">
        <v>292</v>
      </c>
      <c r="B146" s="118"/>
      <c r="C146" s="118"/>
      <c r="D146" s="118"/>
      <c r="E146" s="118"/>
      <c r="F146" s="149" t="e">
        <f t="shared" si="8"/>
        <v>#DIV/0!</v>
      </c>
      <c r="G146" s="149" t="e">
        <f t="shared" si="9"/>
        <v>#DIV/0!</v>
      </c>
    </row>
    <row r="147" s="2" customFormat="1" ht="17.1" customHeight="1" spans="1:7">
      <c r="A147" s="151" t="s">
        <v>293</v>
      </c>
      <c r="B147" s="118">
        <v>22281</v>
      </c>
      <c r="C147" s="118">
        <v>2645</v>
      </c>
      <c r="D147" s="118">
        <v>2645</v>
      </c>
      <c r="E147" s="118">
        <v>14461</v>
      </c>
      <c r="F147" s="149">
        <f t="shared" si="8"/>
        <v>546.729678638941</v>
      </c>
      <c r="G147" s="149">
        <f t="shared" si="9"/>
        <v>64.9028320093353</v>
      </c>
    </row>
    <row r="148" s="2" customFormat="1" ht="17.1" customHeight="1" spans="1:7">
      <c r="A148" s="151" t="s">
        <v>294</v>
      </c>
      <c r="B148" s="118">
        <v>1561</v>
      </c>
      <c r="C148" s="118">
        <v>1594</v>
      </c>
      <c r="D148" s="118">
        <v>1594</v>
      </c>
      <c r="E148" s="118">
        <v>1486</v>
      </c>
      <c r="F148" s="149">
        <f t="shared" si="8"/>
        <v>93.2245922208281</v>
      </c>
      <c r="G148" s="149">
        <f t="shared" si="9"/>
        <v>95.1953875720692</v>
      </c>
    </row>
    <row r="149" s="2" customFormat="1" ht="17.1" customHeight="1" spans="1:7">
      <c r="A149" s="151" t="s">
        <v>295</v>
      </c>
      <c r="B149" s="118"/>
      <c r="C149" s="118"/>
      <c r="D149" s="118"/>
      <c r="E149" s="118"/>
      <c r="F149" s="149" t="e">
        <f t="shared" si="8"/>
        <v>#DIV/0!</v>
      </c>
      <c r="G149" s="149" t="e">
        <f t="shared" si="9"/>
        <v>#DIV/0!</v>
      </c>
    </row>
    <row r="150" s="2" customFormat="1" ht="17.1" customHeight="1" spans="1:7">
      <c r="A150" s="151" t="s">
        <v>296</v>
      </c>
      <c r="B150" s="118">
        <v>278</v>
      </c>
      <c r="C150" s="118">
        <v>301</v>
      </c>
      <c r="D150" s="118">
        <v>301</v>
      </c>
      <c r="E150" s="118">
        <v>379</v>
      </c>
      <c r="F150" s="149">
        <f t="shared" si="8"/>
        <v>125.913621262458</v>
      </c>
      <c r="G150" s="149">
        <f t="shared" si="9"/>
        <v>136.330935251799</v>
      </c>
    </row>
    <row r="151" s="2" customFormat="1" ht="17.1" customHeight="1" spans="1:7">
      <c r="A151" s="150" t="s">
        <v>136</v>
      </c>
      <c r="B151" s="118">
        <v>48217</v>
      </c>
      <c r="C151" s="118">
        <v>19906</v>
      </c>
      <c r="D151" s="118">
        <v>19906</v>
      </c>
      <c r="E151" s="118">
        <v>48381</v>
      </c>
      <c r="F151" s="149">
        <f t="shared" si="8"/>
        <v>243.047322415352</v>
      </c>
      <c r="G151" s="149">
        <f t="shared" si="9"/>
        <v>100.340129000145</v>
      </c>
    </row>
    <row r="152" s="2" customFormat="1" ht="17.1" customHeight="1" spans="1:7">
      <c r="A152" s="151" t="s">
        <v>297</v>
      </c>
      <c r="B152" s="118">
        <v>5860</v>
      </c>
      <c r="C152" s="118">
        <v>2234</v>
      </c>
      <c r="D152" s="118">
        <v>2234</v>
      </c>
      <c r="E152" s="118">
        <v>8403</v>
      </c>
      <c r="F152" s="149">
        <f t="shared" si="8"/>
        <v>376.141450313339</v>
      </c>
      <c r="G152" s="149">
        <f t="shared" si="9"/>
        <v>143.39590443686</v>
      </c>
    </row>
    <row r="153" s="2" customFormat="1" ht="17.1" customHeight="1" spans="1:7">
      <c r="A153" s="151" t="s">
        <v>298</v>
      </c>
      <c r="B153" s="118">
        <v>2629</v>
      </c>
      <c r="C153" s="118">
        <v>2255</v>
      </c>
      <c r="D153" s="118">
        <v>2255</v>
      </c>
      <c r="E153" s="118">
        <v>4033</v>
      </c>
      <c r="F153" s="149">
        <f t="shared" si="8"/>
        <v>178.847006651885</v>
      </c>
      <c r="G153" s="149">
        <f t="shared" si="9"/>
        <v>153.404336249525</v>
      </c>
    </row>
    <row r="154" s="2" customFormat="1" ht="17.1" customHeight="1" spans="1:7">
      <c r="A154" s="151" t="s">
        <v>299</v>
      </c>
      <c r="B154" s="118">
        <v>5034</v>
      </c>
      <c r="C154" s="118">
        <v>3867</v>
      </c>
      <c r="D154" s="118">
        <v>3867</v>
      </c>
      <c r="E154" s="118">
        <v>5694</v>
      </c>
      <c r="F154" s="149">
        <f t="shared" si="8"/>
        <v>147.245927075252</v>
      </c>
      <c r="G154" s="149">
        <f t="shared" si="9"/>
        <v>113.11084624553</v>
      </c>
    </row>
    <row r="155" s="2" customFormat="1" ht="17.1" customHeight="1" spans="1:7">
      <c r="A155" s="151" t="s">
        <v>300</v>
      </c>
      <c r="B155" s="118"/>
      <c r="C155" s="118"/>
      <c r="D155" s="118"/>
      <c r="E155" s="118"/>
      <c r="F155" s="149" t="e">
        <f t="shared" si="8"/>
        <v>#DIV/0!</v>
      </c>
      <c r="G155" s="149" t="e">
        <f t="shared" si="9"/>
        <v>#DIV/0!</v>
      </c>
    </row>
    <row r="156" s="2" customFormat="1" ht="17.1" customHeight="1" spans="1:7">
      <c r="A156" s="151" t="s">
        <v>301</v>
      </c>
      <c r="B156" s="118"/>
      <c r="C156" s="118"/>
      <c r="D156" s="118"/>
      <c r="E156" s="118"/>
      <c r="F156" s="149" t="e">
        <f t="shared" si="8"/>
        <v>#DIV/0!</v>
      </c>
      <c r="G156" s="149" t="e">
        <f t="shared" si="9"/>
        <v>#DIV/0!</v>
      </c>
    </row>
    <row r="157" s="2" customFormat="1" ht="17.1" customHeight="1" spans="1:7">
      <c r="A157" s="151" t="s">
        <v>302</v>
      </c>
      <c r="B157" s="118">
        <v>13748</v>
      </c>
      <c r="C157" s="118">
        <v>7654</v>
      </c>
      <c r="D157" s="118">
        <v>7654</v>
      </c>
      <c r="E157" s="118">
        <v>15829</v>
      </c>
      <c r="F157" s="149">
        <f t="shared" si="8"/>
        <v>206.806898353802</v>
      </c>
      <c r="G157" s="149">
        <f t="shared" si="9"/>
        <v>115.136747163224</v>
      </c>
    </row>
    <row r="158" s="2" customFormat="1" ht="17.1" customHeight="1" spans="1:7">
      <c r="A158" s="151" t="s">
        <v>303</v>
      </c>
      <c r="B158" s="118"/>
      <c r="C158" s="118"/>
      <c r="D158" s="118"/>
      <c r="E158" s="118"/>
      <c r="F158" s="149" t="e">
        <f t="shared" si="8"/>
        <v>#DIV/0!</v>
      </c>
      <c r="G158" s="149" t="e">
        <f t="shared" si="9"/>
        <v>#DIV/0!</v>
      </c>
    </row>
    <row r="159" s="2" customFormat="1" ht="17.1" customHeight="1" spans="1:7">
      <c r="A159" s="151" t="s">
        <v>304</v>
      </c>
      <c r="B159" s="118">
        <v>3494</v>
      </c>
      <c r="C159" s="118">
        <v>2243</v>
      </c>
      <c r="D159" s="118">
        <v>2243</v>
      </c>
      <c r="E159" s="118">
        <v>4051</v>
      </c>
      <c r="F159" s="149">
        <f t="shared" si="8"/>
        <v>180.606330806955</v>
      </c>
      <c r="G159" s="149">
        <f t="shared" si="9"/>
        <v>115.941614195764</v>
      </c>
    </row>
    <row r="160" s="2" customFormat="1" ht="17.1" customHeight="1" spans="1:7">
      <c r="A160" s="151" t="s">
        <v>305</v>
      </c>
      <c r="B160" s="118">
        <v>1984</v>
      </c>
      <c r="C160" s="118">
        <v>1426</v>
      </c>
      <c r="D160" s="118">
        <v>1426</v>
      </c>
      <c r="E160" s="118">
        <v>2156</v>
      </c>
      <c r="F160" s="149">
        <f t="shared" si="8"/>
        <v>151.192145862553</v>
      </c>
      <c r="G160" s="149">
        <f t="shared" si="9"/>
        <v>108.66935483871</v>
      </c>
    </row>
    <row r="161" s="2" customFormat="1" ht="17.1" customHeight="1" spans="1:7">
      <c r="A161" s="151" t="s">
        <v>306</v>
      </c>
      <c r="B161" s="118"/>
      <c r="C161" s="118"/>
      <c r="D161" s="118"/>
      <c r="E161" s="118"/>
      <c r="F161" s="149" t="e">
        <f t="shared" si="8"/>
        <v>#DIV/0!</v>
      </c>
      <c r="G161" s="149" t="e">
        <f t="shared" si="9"/>
        <v>#DIV/0!</v>
      </c>
    </row>
    <row r="162" s="2" customFormat="1" ht="17.1" customHeight="1" spans="1:7">
      <c r="A162" s="151" t="s">
        <v>307</v>
      </c>
      <c r="B162" s="118">
        <v>15468</v>
      </c>
      <c r="C162" s="118">
        <v>227</v>
      </c>
      <c r="D162" s="118">
        <v>227</v>
      </c>
      <c r="E162" s="118">
        <v>8215</v>
      </c>
      <c r="F162" s="149">
        <f t="shared" si="8"/>
        <v>3618.94273127753</v>
      </c>
      <c r="G162" s="149">
        <f t="shared" si="9"/>
        <v>53.1096457201965</v>
      </c>
    </row>
    <row r="163" s="2" customFormat="1" ht="17.1" customHeight="1" spans="1:7">
      <c r="A163" s="150" t="s">
        <v>137</v>
      </c>
      <c r="B163" s="118">
        <v>5403</v>
      </c>
      <c r="C163" s="118">
        <v>6706</v>
      </c>
      <c r="D163" s="118">
        <v>6706</v>
      </c>
      <c r="E163" s="118">
        <v>3252</v>
      </c>
      <c r="F163" s="149">
        <f t="shared" si="8"/>
        <v>48.4938860721742</v>
      </c>
      <c r="G163" s="149">
        <f t="shared" si="9"/>
        <v>60.188784008884</v>
      </c>
    </row>
    <row r="164" s="2" customFormat="1" ht="17.1" customHeight="1" spans="1:7">
      <c r="A164" s="151" t="s">
        <v>308</v>
      </c>
      <c r="B164" s="118">
        <v>1394</v>
      </c>
      <c r="C164" s="118">
        <v>924</v>
      </c>
      <c r="D164" s="118">
        <v>924</v>
      </c>
      <c r="E164" s="118">
        <v>1297</v>
      </c>
      <c r="F164" s="149">
        <f t="shared" si="8"/>
        <v>140.367965367965</v>
      </c>
      <c r="G164" s="149">
        <f t="shared" si="9"/>
        <v>93.0416068866571</v>
      </c>
    </row>
    <row r="165" s="2" customFormat="1" ht="17.1" customHeight="1" spans="1:7">
      <c r="A165" s="151" t="s">
        <v>309</v>
      </c>
      <c r="B165" s="118"/>
      <c r="C165" s="118"/>
      <c r="D165" s="118"/>
      <c r="E165" s="118"/>
      <c r="F165" s="149" t="e">
        <f t="shared" si="8"/>
        <v>#DIV/0!</v>
      </c>
      <c r="G165" s="149" t="e">
        <f t="shared" si="9"/>
        <v>#DIV/0!</v>
      </c>
    </row>
    <row r="166" s="2" customFormat="1" ht="17.1" customHeight="1" spans="1:7">
      <c r="A166" s="151" t="s">
        <v>310</v>
      </c>
      <c r="B166" s="118"/>
      <c r="C166" s="118"/>
      <c r="D166" s="118"/>
      <c r="E166" s="118"/>
      <c r="F166" s="149" t="e">
        <f t="shared" si="8"/>
        <v>#DIV/0!</v>
      </c>
      <c r="G166" s="149" t="e">
        <f t="shared" si="9"/>
        <v>#DIV/0!</v>
      </c>
    </row>
    <row r="167" s="2" customFormat="1" ht="17.1" customHeight="1" spans="1:7">
      <c r="A167" s="151" t="s">
        <v>311</v>
      </c>
      <c r="B167" s="118">
        <v>372</v>
      </c>
      <c r="C167" s="118"/>
      <c r="D167" s="118"/>
      <c r="E167" s="118"/>
      <c r="F167" s="149" t="e">
        <f t="shared" si="8"/>
        <v>#DIV/0!</v>
      </c>
      <c r="G167" s="149">
        <f t="shared" si="9"/>
        <v>0</v>
      </c>
    </row>
    <row r="168" s="2" customFormat="1" ht="17.1" customHeight="1" spans="1:7">
      <c r="A168" s="151" t="s">
        <v>312</v>
      </c>
      <c r="B168" s="118"/>
      <c r="C168" s="118">
        <v>60</v>
      </c>
      <c r="D168" s="118">
        <v>60</v>
      </c>
      <c r="E168" s="118">
        <v>15</v>
      </c>
      <c r="F168" s="149">
        <f t="shared" si="8"/>
        <v>25</v>
      </c>
      <c r="G168" s="149" t="e">
        <f t="shared" si="9"/>
        <v>#DIV/0!</v>
      </c>
    </row>
    <row r="169" s="2" customFormat="1" ht="17.1" customHeight="1" spans="1:7">
      <c r="A169" s="151" t="s">
        <v>313</v>
      </c>
      <c r="B169" s="118">
        <v>3637</v>
      </c>
      <c r="C169" s="118">
        <v>5722</v>
      </c>
      <c r="D169" s="118">
        <v>5722</v>
      </c>
      <c r="E169" s="118">
        <v>1388</v>
      </c>
      <c r="F169" s="149">
        <f t="shared" si="8"/>
        <v>24.2572527088431</v>
      </c>
      <c r="G169" s="149">
        <f t="shared" si="9"/>
        <v>38.1633214187517</v>
      </c>
    </row>
    <row r="170" s="2" customFormat="1" ht="17.1" customHeight="1" spans="1:7">
      <c r="A170" s="151" t="s">
        <v>314</v>
      </c>
      <c r="B170" s="118"/>
      <c r="C170" s="118"/>
      <c r="D170" s="118"/>
      <c r="E170" s="118">
        <v>552</v>
      </c>
      <c r="F170" s="149" t="e">
        <f t="shared" si="8"/>
        <v>#DIV/0!</v>
      </c>
      <c r="G170" s="149" t="e">
        <f t="shared" si="9"/>
        <v>#DIV/0!</v>
      </c>
    </row>
    <row r="171" s="2" customFormat="1" ht="17.1" customHeight="1" spans="1:7">
      <c r="A171" s="150" t="s">
        <v>138</v>
      </c>
      <c r="B171" s="118">
        <v>28359</v>
      </c>
      <c r="C171" s="118">
        <v>36748</v>
      </c>
      <c r="D171" s="118">
        <v>36748</v>
      </c>
      <c r="E171" s="118">
        <v>47941</v>
      </c>
      <c r="F171" s="149">
        <f t="shared" si="8"/>
        <v>130.458800478938</v>
      </c>
      <c r="G171" s="149">
        <f t="shared" si="9"/>
        <v>169.050389647026</v>
      </c>
    </row>
    <row r="172" s="2" customFormat="1" ht="17.1" customHeight="1" spans="1:7">
      <c r="A172" s="151" t="s">
        <v>315</v>
      </c>
      <c r="B172" s="118">
        <v>104</v>
      </c>
      <c r="C172" s="118"/>
      <c r="D172" s="118"/>
      <c r="E172" s="118"/>
      <c r="F172" s="149" t="e">
        <f t="shared" si="8"/>
        <v>#DIV/0!</v>
      </c>
      <c r="G172" s="149">
        <f t="shared" si="9"/>
        <v>0</v>
      </c>
    </row>
    <row r="173" s="2" customFormat="1" ht="17.1" customHeight="1" spans="1:7">
      <c r="A173" s="151" t="s">
        <v>316</v>
      </c>
      <c r="B173" s="118"/>
      <c r="C173" s="118"/>
      <c r="D173" s="118"/>
      <c r="E173" s="118"/>
      <c r="F173" s="149" t="e">
        <f t="shared" si="8"/>
        <v>#DIV/0!</v>
      </c>
      <c r="G173" s="149" t="e">
        <f t="shared" si="9"/>
        <v>#DIV/0!</v>
      </c>
    </row>
    <row r="174" s="2" customFormat="1" ht="17.1" customHeight="1" spans="1:7">
      <c r="A174" s="151" t="s">
        <v>317</v>
      </c>
      <c r="B174" s="118"/>
      <c r="C174" s="118"/>
      <c r="D174" s="118"/>
      <c r="E174" s="118"/>
      <c r="F174" s="149" t="e">
        <f t="shared" si="8"/>
        <v>#DIV/0!</v>
      </c>
      <c r="G174" s="149" t="e">
        <f t="shared" si="9"/>
        <v>#DIV/0!</v>
      </c>
    </row>
    <row r="175" s="2" customFormat="1" ht="17.1" customHeight="1" spans="1:7">
      <c r="A175" s="151" t="s">
        <v>318</v>
      </c>
      <c r="B175" s="118"/>
      <c r="C175" s="118"/>
      <c r="D175" s="118"/>
      <c r="E175" s="118">
        <v>30</v>
      </c>
      <c r="F175" s="149" t="e">
        <f t="shared" si="8"/>
        <v>#DIV/0!</v>
      </c>
      <c r="G175" s="149" t="e">
        <f t="shared" si="9"/>
        <v>#DIV/0!</v>
      </c>
    </row>
    <row r="176" s="2" customFormat="1" ht="17.1" customHeight="1" spans="1:7">
      <c r="A176" s="151" t="s">
        <v>319</v>
      </c>
      <c r="B176" s="118"/>
      <c r="C176" s="118"/>
      <c r="D176" s="118"/>
      <c r="E176" s="118"/>
      <c r="F176" s="149" t="e">
        <f t="shared" si="8"/>
        <v>#DIV/0!</v>
      </c>
      <c r="G176" s="149" t="e">
        <f t="shared" si="9"/>
        <v>#DIV/0!</v>
      </c>
    </row>
    <row r="177" s="2" customFormat="1" ht="17.1" customHeight="1" spans="1:7">
      <c r="A177" s="151" t="s">
        <v>320</v>
      </c>
      <c r="B177" s="118"/>
      <c r="C177" s="118"/>
      <c r="D177" s="118"/>
      <c r="E177" s="118"/>
      <c r="F177" s="149" t="e">
        <f t="shared" si="8"/>
        <v>#DIV/0!</v>
      </c>
      <c r="G177" s="149" t="e">
        <f t="shared" si="9"/>
        <v>#DIV/0!</v>
      </c>
    </row>
    <row r="178" s="2" customFormat="1" ht="17.1" customHeight="1" spans="1:7">
      <c r="A178" s="151" t="s">
        <v>321</v>
      </c>
      <c r="B178" s="118">
        <v>1233</v>
      </c>
      <c r="C178" s="118">
        <v>828</v>
      </c>
      <c r="D178" s="118">
        <v>828</v>
      </c>
      <c r="E178" s="118">
        <v>600</v>
      </c>
      <c r="F178" s="149">
        <f t="shared" si="8"/>
        <v>72.463768115942</v>
      </c>
      <c r="G178" s="149">
        <f t="shared" si="9"/>
        <v>48.661800486618</v>
      </c>
    </row>
    <row r="179" s="2" customFormat="1" ht="17.1" customHeight="1" spans="1:7">
      <c r="A179" s="151" t="s">
        <v>322</v>
      </c>
      <c r="B179" s="118">
        <v>27022</v>
      </c>
      <c r="C179" s="118">
        <v>35920</v>
      </c>
      <c r="D179" s="118">
        <v>35920</v>
      </c>
      <c r="E179" s="118">
        <v>47311</v>
      </c>
      <c r="F179" s="149">
        <f t="shared" si="8"/>
        <v>131.712138084632</v>
      </c>
      <c r="G179" s="149">
        <f t="shared" si="9"/>
        <v>175.083265487381</v>
      </c>
    </row>
    <row r="180" s="2" customFormat="1" ht="17.1" customHeight="1" spans="1:7">
      <c r="A180" s="150" t="s">
        <v>139</v>
      </c>
      <c r="B180" s="118">
        <v>746</v>
      </c>
      <c r="C180" s="118">
        <v>151</v>
      </c>
      <c r="D180" s="118">
        <v>151</v>
      </c>
      <c r="E180" s="118">
        <v>356</v>
      </c>
      <c r="F180" s="149">
        <f t="shared" si="8"/>
        <v>235.761589403974</v>
      </c>
      <c r="G180" s="149">
        <f t="shared" si="9"/>
        <v>47.7211796246649</v>
      </c>
    </row>
    <row r="181" s="2" customFormat="1" ht="17.1" customHeight="1" spans="1:7">
      <c r="A181" s="151" t="s">
        <v>323</v>
      </c>
      <c r="B181" s="118">
        <v>694</v>
      </c>
      <c r="C181" s="118">
        <v>151</v>
      </c>
      <c r="D181" s="118">
        <v>151</v>
      </c>
      <c r="E181" s="118">
        <v>355</v>
      </c>
      <c r="F181" s="149">
        <f t="shared" si="8"/>
        <v>235.099337748344</v>
      </c>
      <c r="G181" s="149">
        <f t="shared" si="9"/>
        <v>51.1527377521614</v>
      </c>
    </row>
    <row r="182" s="2" customFormat="1" ht="17.1" customHeight="1" spans="1:7">
      <c r="A182" s="151" t="s">
        <v>324</v>
      </c>
      <c r="B182" s="118"/>
      <c r="C182" s="118"/>
      <c r="D182" s="118"/>
      <c r="E182" s="118"/>
      <c r="F182" s="149" t="e">
        <f t="shared" si="8"/>
        <v>#DIV/0!</v>
      </c>
      <c r="G182" s="149" t="e">
        <f t="shared" si="9"/>
        <v>#DIV/0!</v>
      </c>
    </row>
    <row r="183" s="2" customFormat="1" ht="17.1" customHeight="1" spans="1:7">
      <c r="A183" s="151" t="s">
        <v>325</v>
      </c>
      <c r="B183" s="118"/>
      <c r="C183" s="118"/>
      <c r="D183" s="118"/>
      <c r="E183" s="118">
        <v>1</v>
      </c>
      <c r="F183" s="149" t="e">
        <f t="shared" si="8"/>
        <v>#DIV/0!</v>
      </c>
      <c r="G183" s="149" t="e">
        <f t="shared" si="9"/>
        <v>#DIV/0!</v>
      </c>
    </row>
    <row r="184" s="2" customFormat="1" ht="17.1" customHeight="1" spans="1:7">
      <c r="A184" s="151" t="s">
        <v>326</v>
      </c>
      <c r="B184" s="118">
        <v>52</v>
      </c>
      <c r="C184" s="118"/>
      <c r="D184" s="118"/>
      <c r="E184" s="118"/>
      <c r="F184" s="149" t="e">
        <f t="shared" si="8"/>
        <v>#DIV/0!</v>
      </c>
      <c r="G184" s="149">
        <f t="shared" si="9"/>
        <v>0</v>
      </c>
    </row>
    <row r="185" s="2" customFormat="1" ht="17.1" customHeight="1" spans="1:7">
      <c r="A185" s="150" t="s">
        <v>140</v>
      </c>
      <c r="B185" s="118">
        <v>78</v>
      </c>
      <c r="C185" s="118">
        <v>50</v>
      </c>
      <c r="D185" s="118">
        <v>50</v>
      </c>
      <c r="E185" s="118">
        <v>13</v>
      </c>
      <c r="F185" s="149">
        <f t="shared" si="8"/>
        <v>26</v>
      </c>
      <c r="G185" s="149">
        <f t="shared" si="9"/>
        <v>16.6666666666667</v>
      </c>
    </row>
    <row r="186" s="2" customFormat="1" ht="17.1" customHeight="1" spans="1:7">
      <c r="A186" s="151" t="s">
        <v>327</v>
      </c>
      <c r="B186" s="118"/>
      <c r="C186" s="118"/>
      <c r="D186" s="118"/>
      <c r="E186" s="118"/>
      <c r="F186" s="149" t="e">
        <f t="shared" si="8"/>
        <v>#DIV/0!</v>
      </c>
      <c r="G186" s="149" t="e">
        <f t="shared" si="9"/>
        <v>#DIV/0!</v>
      </c>
    </row>
    <row r="187" s="2" customFormat="1" ht="17.1" customHeight="1" spans="1:7">
      <c r="A187" s="151" t="s">
        <v>328</v>
      </c>
      <c r="B187" s="118">
        <v>30</v>
      </c>
      <c r="C187" s="118"/>
      <c r="D187" s="118"/>
      <c r="E187" s="118"/>
      <c r="F187" s="149" t="e">
        <f t="shared" si="8"/>
        <v>#DIV/0!</v>
      </c>
      <c r="G187" s="149">
        <f t="shared" si="9"/>
        <v>0</v>
      </c>
    </row>
    <row r="188" s="2" customFormat="1" ht="17.1" customHeight="1" spans="1:7">
      <c r="A188" s="151" t="s">
        <v>329</v>
      </c>
      <c r="B188" s="118"/>
      <c r="C188" s="118"/>
      <c r="D188" s="118"/>
      <c r="E188" s="118"/>
      <c r="F188" s="149" t="e">
        <f t="shared" si="8"/>
        <v>#DIV/0!</v>
      </c>
      <c r="G188" s="149" t="e">
        <f t="shared" si="9"/>
        <v>#DIV/0!</v>
      </c>
    </row>
    <row r="189" s="2" customFormat="1" ht="17.1" customHeight="1" spans="1:7">
      <c r="A189" s="151" t="s">
        <v>330</v>
      </c>
      <c r="B189" s="118"/>
      <c r="C189" s="118"/>
      <c r="D189" s="118"/>
      <c r="E189" s="118"/>
      <c r="F189" s="149" t="e">
        <f t="shared" si="8"/>
        <v>#DIV/0!</v>
      </c>
      <c r="G189" s="149" t="e">
        <f t="shared" si="9"/>
        <v>#DIV/0!</v>
      </c>
    </row>
    <row r="190" s="2" customFormat="1" ht="17.1" customHeight="1" spans="1:7">
      <c r="A190" s="151" t="s">
        <v>331</v>
      </c>
      <c r="B190" s="118">
        <v>48</v>
      </c>
      <c r="C190" s="118">
        <v>50</v>
      </c>
      <c r="D190" s="118">
        <v>50</v>
      </c>
      <c r="E190" s="118">
        <v>13</v>
      </c>
      <c r="F190" s="149">
        <f t="shared" ref="F190:F217" si="10">E190/D190*100</f>
        <v>26</v>
      </c>
      <c r="G190" s="149">
        <f t="shared" ref="G190:G217" si="11">E190/B190*100</f>
        <v>27.0833333333333</v>
      </c>
    </row>
    <row r="191" s="2" customFormat="1" ht="17.1" customHeight="1" spans="1:7">
      <c r="A191" s="150" t="s">
        <v>332</v>
      </c>
      <c r="B191" s="118"/>
      <c r="C191" s="118"/>
      <c r="D191" s="118"/>
      <c r="E191" s="118"/>
      <c r="F191" s="149" t="e">
        <f t="shared" si="10"/>
        <v>#DIV/0!</v>
      </c>
      <c r="G191" s="149" t="e">
        <f t="shared" si="11"/>
        <v>#DIV/0!</v>
      </c>
    </row>
    <row r="192" s="2" customFormat="1" ht="17.1" customHeight="1" spans="1:7">
      <c r="A192" s="151" t="s">
        <v>333</v>
      </c>
      <c r="B192" s="118"/>
      <c r="C192" s="118"/>
      <c r="D192" s="118"/>
      <c r="E192" s="118"/>
      <c r="F192" s="149" t="e">
        <f t="shared" si="10"/>
        <v>#DIV/0!</v>
      </c>
      <c r="G192" s="149" t="e">
        <f t="shared" si="11"/>
        <v>#DIV/0!</v>
      </c>
    </row>
    <row r="193" s="2" customFormat="1" ht="17.1" customHeight="1" spans="1:7">
      <c r="A193" s="151" t="s">
        <v>334</v>
      </c>
      <c r="B193" s="118"/>
      <c r="C193" s="118"/>
      <c r="D193" s="118"/>
      <c r="E193" s="118"/>
      <c r="F193" s="149" t="e">
        <f t="shared" si="10"/>
        <v>#DIV/0!</v>
      </c>
      <c r="G193" s="149" t="e">
        <f t="shared" si="11"/>
        <v>#DIV/0!</v>
      </c>
    </row>
    <row r="194" s="2" customFormat="1" ht="17.1" customHeight="1" spans="1:7">
      <c r="A194" s="151" t="s">
        <v>335</v>
      </c>
      <c r="B194" s="118"/>
      <c r="C194" s="118"/>
      <c r="D194" s="118"/>
      <c r="E194" s="118"/>
      <c r="F194" s="149" t="e">
        <f t="shared" si="10"/>
        <v>#DIV/0!</v>
      </c>
      <c r="G194" s="149" t="e">
        <f t="shared" si="11"/>
        <v>#DIV/0!</v>
      </c>
    </row>
    <row r="195" s="2" customFormat="1" ht="17.1" customHeight="1" spans="1:7">
      <c r="A195" s="151" t="s">
        <v>336</v>
      </c>
      <c r="B195" s="118"/>
      <c r="C195" s="118"/>
      <c r="D195" s="118"/>
      <c r="E195" s="118"/>
      <c r="F195" s="149" t="e">
        <f t="shared" si="10"/>
        <v>#DIV/0!</v>
      </c>
      <c r="G195" s="149" t="e">
        <f t="shared" si="11"/>
        <v>#DIV/0!</v>
      </c>
    </row>
    <row r="196" s="2" customFormat="1" ht="17.1" customHeight="1" spans="1:7">
      <c r="A196" s="151" t="s">
        <v>337</v>
      </c>
      <c r="B196" s="118"/>
      <c r="C196" s="118"/>
      <c r="D196" s="118"/>
      <c r="E196" s="118"/>
      <c r="F196" s="149" t="e">
        <f t="shared" si="10"/>
        <v>#DIV/0!</v>
      </c>
      <c r="G196" s="149" t="e">
        <f t="shared" si="11"/>
        <v>#DIV/0!</v>
      </c>
    </row>
    <row r="197" s="2" customFormat="1" ht="17.1" customHeight="1" spans="1:7">
      <c r="A197" s="151" t="s">
        <v>338</v>
      </c>
      <c r="B197" s="118"/>
      <c r="C197" s="118"/>
      <c r="D197" s="118"/>
      <c r="E197" s="118"/>
      <c r="F197" s="149" t="e">
        <f t="shared" si="10"/>
        <v>#DIV/0!</v>
      </c>
      <c r="G197" s="149" t="e">
        <f t="shared" si="11"/>
        <v>#DIV/0!</v>
      </c>
    </row>
    <row r="198" s="2" customFormat="1" ht="17.1" customHeight="1" spans="1:7">
      <c r="A198" s="151" t="s">
        <v>339</v>
      </c>
      <c r="B198" s="118"/>
      <c r="C198" s="118"/>
      <c r="D198" s="118"/>
      <c r="E198" s="118"/>
      <c r="F198" s="149" t="e">
        <f t="shared" si="10"/>
        <v>#DIV/0!</v>
      </c>
      <c r="G198" s="149" t="e">
        <f t="shared" si="11"/>
        <v>#DIV/0!</v>
      </c>
    </row>
    <row r="199" s="2" customFormat="1" ht="17.1" customHeight="1" spans="1:7">
      <c r="A199" s="151" t="s">
        <v>340</v>
      </c>
      <c r="B199" s="118"/>
      <c r="C199" s="118"/>
      <c r="D199" s="118"/>
      <c r="E199" s="118"/>
      <c r="F199" s="149" t="e">
        <f t="shared" si="10"/>
        <v>#DIV/0!</v>
      </c>
      <c r="G199" s="149" t="e">
        <f t="shared" si="11"/>
        <v>#DIV/0!</v>
      </c>
    </row>
    <row r="200" s="2" customFormat="1" ht="17.1" customHeight="1" spans="1:7">
      <c r="A200" s="151" t="s">
        <v>341</v>
      </c>
      <c r="B200" s="118"/>
      <c r="C200" s="118"/>
      <c r="D200" s="118"/>
      <c r="E200" s="118"/>
      <c r="F200" s="149" t="e">
        <f t="shared" si="10"/>
        <v>#DIV/0!</v>
      </c>
      <c r="G200" s="149" t="e">
        <f t="shared" si="11"/>
        <v>#DIV/0!</v>
      </c>
    </row>
    <row r="201" s="2" customFormat="1" ht="17.1" customHeight="1" spans="1:7">
      <c r="A201" s="150" t="s">
        <v>141</v>
      </c>
      <c r="B201" s="118">
        <v>2245</v>
      </c>
      <c r="C201" s="118">
        <v>2355</v>
      </c>
      <c r="D201" s="118">
        <v>2355</v>
      </c>
      <c r="E201" s="118">
        <v>1994</v>
      </c>
      <c r="F201" s="149">
        <f t="shared" si="10"/>
        <v>84.6709129511677</v>
      </c>
      <c r="G201" s="149">
        <f t="shared" si="11"/>
        <v>88.8195991091314</v>
      </c>
    </row>
    <row r="202" s="2" customFormat="1" ht="17.1" customHeight="1" spans="1:7">
      <c r="A202" s="151" t="s">
        <v>342</v>
      </c>
      <c r="B202" s="118">
        <v>2178</v>
      </c>
      <c r="C202" s="118">
        <v>2290</v>
      </c>
      <c r="D202" s="118">
        <v>2290</v>
      </c>
      <c r="E202" s="118">
        <v>1906</v>
      </c>
      <c r="F202" s="149">
        <f t="shared" si="10"/>
        <v>83.2314410480349</v>
      </c>
      <c r="G202" s="149">
        <f t="shared" si="11"/>
        <v>87.5114784205693</v>
      </c>
    </row>
    <row r="203" s="2" customFormat="1" ht="17.1" customHeight="1" spans="1:7">
      <c r="A203" s="151" t="s">
        <v>343</v>
      </c>
      <c r="B203" s="118"/>
      <c r="C203" s="118"/>
      <c r="D203" s="118"/>
      <c r="E203" s="118"/>
      <c r="F203" s="149" t="e">
        <f t="shared" si="10"/>
        <v>#DIV/0!</v>
      </c>
      <c r="G203" s="149" t="e">
        <f t="shared" si="11"/>
        <v>#DIV/0!</v>
      </c>
    </row>
    <row r="204" s="2" customFormat="1" ht="17.1" customHeight="1" spans="1:7">
      <c r="A204" s="151" t="s">
        <v>344</v>
      </c>
      <c r="B204" s="118"/>
      <c r="C204" s="118"/>
      <c r="D204" s="118"/>
      <c r="E204" s="118"/>
      <c r="F204" s="149" t="e">
        <f t="shared" si="10"/>
        <v>#DIV/0!</v>
      </c>
      <c r="G204" s="149" t="e">
        <f t="shared" si="11"/>
        <v>#DIV/0!</v>
      </c>
    </row>
    <row r="205" s="2" customFormat="1" ht="17.1" customHeight="1" spans="1:7">
      <c r="A205" s="151" t="s">
        <v>345</v>
      </c>
      <c r="B205" s="118"/>
      <c r="C205" s="118"/>
      <c r="D205" s="118"/>
      <c r="E205" s="118"/>
      <c r="F205" s="149" t="e">
        <f t="shared" si="10"/>
        <v>#DIV/0!</v>
      </c>
      <c r="G205" s="149" t="e">
        <f t="shared" si="11"/>
        <v>#DIV/0!</v>
      </c>
    </row>
    <row r="206" s="2" customFormat="1" ht="17.1" customHeight="1" spans="1:7">
      <c r="A206" s="151" t="s">
        <v>346</v>
      </c>
      <c r="B206" s="118">
        <v>67</v>
      </c>
      <c r="C206" s="118">
        <v>65</v>
      </c>
      <c r="D206" s="118">
        <v>65</v>
      </c>
      <c r="E206" s="118">
        <v>88</v>
      </c>
      <c r="F206" s="149">
        <f t="shared" si="10"/>
        <v>135.384615384615</v>
      </c>
      <c r="G206" s="149">
        <f t="shared" si="11"/>
        <v>131.34328358209</v>
      </c>
    </row>
    <row r="207" s="2" customFormat="1" ht="17.1" customHeight="1" spans="1:7">
      <c r="A207" s="151" t="s">
        <v>347</v>
      </c>
      <c r="B207" s="118"/>
      <c r="C207" s="118"/>
      <c r="D207" s="118"/>
      <c r="E207" s="118"/>
      <c r="F207" s="149" t="e">
        <f t="shared" si="10"/>
        <v>#DIV/0!</v>
      </c>
      <c r="G207" s="149" t="e">
        <f t="shared" si="11"/>
        <v>#DIV/0!</v>
      </c>
    </row>
    <row r="208" s="144" customFormat="1" ht="17.1" customHeight="1" spans="1:7">
      <c r="A208" s="150" t="s">
        <v>142</v>
      </c>
      <c r="B208" s="118">
        <v>1608</v>
      </c>
      <c r="C208" s="118">
        <v>4683</v>
      </c>
      <c r="D208" s="118">
        <v>4683</v>
      </c>
      <c r="E208" s="118">
        <v>8030</v>
      </c>
      <c r="F208" s="149">
        <f t="shared" si="10"/>
        <v>171.471279094597</v>
      </c>
      <c r="G208" s="149">
        <f t="shared" si="11"/>
        <v>499.378109452736</v>
      </c>
    </row>
    <row r="209" s="2" customFormat="1" ht="17.1" customHeight="1" spans="1:7">
      <c r="A209" s="151" t="s">
        <v>348</v>
      </c>
      <c r="B209" s="118">
        <v>1608</v>
      </c>
      <c r="C209" s="118">
        <v>383</v>
      </c>
      <c r="D209" s="118">
        <v>383</v>
      </c>
      <c r="E209" s="118">
        <v>3546</v>
      </c>
      <c r="F209" s="149">
        <f t="shared" si="10"/>
        <v>925.848563968668</v>
      </c>
      <c r="G209" s="149">
        <f t="shared" si="11"/>
        <v>220.522388059702</v>
      </c>
    </row>
    <row r="210" s="2" customFormat="1" ht="17.1" customHeight="1" spans="1:7">
      <c r="A210" s="151" t="s">
        <v>349</v>
      </c>
      <c r="B210" s="118"/>
      <c r="C210" s="118">
        <v>4300</v>
      </c>
      <c r="D210" s="118">
        <v>4300</v>
      </c>
      <c r="E210" s="118">
        <v>4124</v>
      </c>
      <c r="F210" s="149">
        <f t="shared" si="10"/>
        <v>95.906976744186</v>
      </c>
      <c r="G210" s="149" t="e">
        <f t="shared" si="11"/>
        <v>#DIV/0!</v>
      </c>
    </row>
    <row r="211" s="2" customFormat="1" ht="17.1" customHeight="1" spans="1:7">
      <c r="A211" s="151" t="s">
        <v>350</v>
      </c>
      <c r="B211" s="118"/>
      <c r="C211" s="118"/>
      <c r="D211" s="118"/>
      <c r="E211" s="118">
        <v>360</v>
      </c>
      <c r="F211" s="149" t="e">
        <f t="shared" si="10"/>
        <v>#DIV/0!</v>
      </c>
      <c r="G211" s="149" t="e">
        <f t="shared" si="11"/>
        <v>#DIV/0!</v>
      </c>
    </row>
    <row r="212" s="2" customFormat="1" ht="17.1" customHeight="1" spans="1:7">
      <c r="A212" s="150" t="s">
        <v>143</v>
      </c>
      <c r="B212" s="118">
        <v>107</v>
      </c>
      <c r="C212" s="118">
        <v>288</v>
      </c>
      <c r="D212" s="118">
        <v>288</v>
      </c>
      <c r="E212" s="118">
        <v>627</v>
      </c>
      <c r="F212" s="149">
        <f t="shared" si="10"/>
        <v>217.708333333333</v>
      </c>
      <c r="G212" s="149">
        <f t="shared" si="11"/>
        <v>585.981308411215</v>
      </c>
    </row>
    <row r="213" s="2" customFormat="1" ht="17.1" customHeight="1" spans="1:7">
      <c r="A213" s="151" t="s">
        <v>351</v>
      </c>
      <c r="B213" s="118">
        <v>107</v>
      </c>
      <c r="C213" s="118">
        <v>148</v>
      </c>
      <c r="D213" s="118">
        <v>148</v>
      </c>
      <c r="E213" s="118">
        <v>604</v>
      </c>
      <c r="F213" s="149">
        <f t="shared" si="10"/>
        <v>408.108108108108</v>
      </c>
      <c r="G213" s="149">
        <f t="shared" si="11"/>
        <v>564.485981308411</v>
      </c>
    </row>
    <row r="214" s="144" customFormat="1" ht="17.1" customHeight="1" spans="1:7">
      <c r="A214" s="151" t="s">
        <v>352</v>
      </c>
      <c r="B214" s="118"/>
      <c r="C214" s="118"/>
      <c r="D214" s="118"/>
      <c r="E214" s="118"/>
      <c r="F214" s="149" t="e">
        <f t="shared" si="10"/>
        <v>#DIV/0!</v>
      </c>
      <c r="G214" s="149" t="e">
        <f t="shared" si="11"/>
        <v>#DIV/0!</v>
      </c>
    </row>
    <row r="215" s="144" customFormat="1" ht="17.1" customHeight="1" spans="1:7">
      <c r="A215" s="151" t="s">
        <v>353</v>
      </c>
      <c r="B215" s="118"/>
      <c r="C215" s="118"/>
      <c r="D215" s="118"/>
      <c r="E215" s="118"/>
      <c r="F215" s="149" t="e">
        <f t="shared" si="10"/>
        <v>#DIV/0!</v>
      </c>
      <c r="G215" s="149" t="e">
        <f t="shared" si="11"/>
        <v>#DIV/0!</v>
      </c>
    </row>
    <row r="216" s="144" customFormat="1" ht="17.1" customHeight="1" spans="1:7">
      <c r="A216" s="151" t="s">
        <v>354</v>
      </c>
      <c r="B216" s="118"/>
      <c r="C216" s="118">
        <v>140</v>
      </c>
      <c r="D216" s="118">
        <v>140</v>
      </c>
      <c r="E216" s="118">
        <v>23</v>
      </c>
      <c r="F216" s="149">
        <f t="shared" si="10"/>
        <v>16.4285714285714</v>
      </c>
      <c r="G216" s="149" t="e">
        <f t="shared" si="11"/>
        <v>#DIV/0!</v>
      </c>
    </row>
    <row r="217" s="144" customFormat="1" ht="17.1" customHeight="1" spans="1:7">
      <c r="A217" s="151" t="s">
        <v>355</v>
      </c>
      <c r="B217" s="118"/>
      <c r="C217" s="118"/>
      <c r="D217" s="118"/>
      <c r="E217" s="118"/>
      <c r="F217" s="149" t="e">
        <f t="shared" si="10"/>
        <v>#DIV/0!</v>
      </c>
      <c r="G217" s="149" t="e">
        <f t="shared" si="11"/>
        <v>#DIV/0!</v>
      </c>
    </row>
    <row r="218" s="144" customFormat="1" ht="17.1" customHeight="1" spans="1:7">
      <c r="A218" s="150" t="s">
        <v>144</v>
      </c>
      <c r="B218" s="118">
        <v>3167</v>
      </c>
      <c r="C218" s="118">
        <v>1653</v>
      </c>
      <c r="D218" s="118">
        <v>1653</v>
      </c>
      <c r="E218" s="118">
        <v>2300</v>
      </c>
      <c r="F218" s="149"/>
      <c r="G218" s="149"/>
    </row>
    <row r="219" s="144" customFormat="1" ht="17.1" customHeight="1" spans="1:7">
      <c r="A219" s="151" t="s">
        <v>356</v>
      </c>
      <c r="B219" s="118">
        <v>1226</v>
      </c>
      <c r="C219" s="118">
        <v>686</v>
      </c>
      <c r="D219" s="118">
        <v>686</v>
      </c>
      <c r="E219" s="118">
        <v>741</v>
      </c>
      <c r="F219" s="149"/>
      <c r="G219" s="149"/>
    </row>
    <row r="220" s="144" customFormat="1" ht="17.1" customHeight="1" spans="1:7">
      <c r="A220" s="151" t="s">
        <v>357</v>
      </c>
      <c r="B220" s="118">
        <v>513</v>
      </c>
      <c r="C220" s="118">
        <v>607</v>
      </c>
      <c r="D220" s="118">
        <v>607</v>
      </c>
      <c r="E220" s="118">
        <v>761</v>
      </c>
      <c r="F220" s="149"/>
      <c r="G220" s="149"/>
    </row>
    <row r="221" s="144" customFormat="1" ht="17.1" customHeight="1" spans="1:7">
      <c r="A221" s="151" t="s">
        <v>358</v>
      </c>
      <c r="B221" s="118">
        <v>271</v>
      </c>
      <c r="C221" s="118"/>
      <c r="D221" s="118"/>
      <c r="E221" s="118"/>
      <c r="F221" s="149"/>
      <c r="G221" s="149"/>
    </row>
    <row r="222" s="144" customFormat="1" ht="17.1" customHeight="1" spans="1:7">
      <c r="A222" s="151" t="s">
        <v>345</v>
      </c>
      <c r="B222" s="118">
        <v>12</v>
      </c>
      <c r="C222" s="118">
        <v>10</v>
      </c>
      <c r="D222" s="118">
        <v>10</v>
      </c>
      <c r="E222" s="118">
        <v>10</v>
      </c>
      <c r="F222" s="149"/>
      <c r="G222" s="149"/>
    </row>
    <row r="223" s="144" customFormat="1" ht="17.1" customHeight="1" spans="1:7">
      <c r="A223" s="151" t="s">
        <v>359</v>
      </c>
      <c r="B223" s="118">
        <v>500</v>
      </c>
      <c r="C223" s="118">
        <v>350</v>
      </c>
      <c r="D223" s="118">
        <v>350</v>
      </c>
      <c r="E223" s="118">
        <v>326</v>
      </c>
      <c r="F223" s="149"/>
      <c r="G223" s="149"/>
    </row>
    <row r="224" s="144" customFormat="1" ht="17.1" customHeight="1" spans="1:7">
      <c r="A224" s="151" t="s">
        <v>360</v>
      </c>
      <c r="B224" s="118">
        <v>335</v>
      </c>
      <c r="C224" s="118"/>
      <c r="D224" s="118"/>
      <c r="E224" s="118">
        <v>458</v>
      </c>
      <c r="F224" s="149"/>
      <c r="G224" s="149"/>
    </row>
    <row r="225" s="144" customFormat="1" ht="17.1" customHeight="1" spans="1:7">
      <c r="A225" s="151" t="s">
        <v>361</v>
      </c>
      <c r="B225" s="118">
        <v>310</v>
      </c>
      <c r="C225" s="118"/>
      <c r="D225" s="118"/>
      <c r="E225" s="118">
        <v>4</v>
      </c>
      <c r="F225" s="149"/>
      <c r="G225" s="149"/>
    </row>
    <row r="226" s="2" customFormat="1" ht="17.1" customHeight="1" spans="1:7">
      <c r="A226" s="150" t="s">
        <v>146</v>
      </c>
      <c r="B226" s="118"/>
      <c r="C226" s="118">
        <v>3000</v>
      </c>
      <c r="D226" s="118">
        <v>3000</v>
      </c>
      <c r="E226" s="118"/>
      <c r="F226" s="149">
        <f t="shared" ref="F226:F229" si="12">E226/D226*100</f>
        <v>0</v>
      </c>
      <c r="G226" s="149" t="e">
        <f t="shared" ref="G226:G229" si="13">E226/B226*100</f>
        <v>#DIV/0!</v>
      </c>
    </row>
    <row r="227" s="2" customFormat="1" ht="17.1" customHeight="1" spans="1:7">
      <c r="A227" s="150" t="s">
        <v>362</v>
      </c>
      <c r="B227" s="118">
        <v>12112</v>
      </c>
      <c r="C227" s="118">
        <v>9700</v>
      </c>
      <c r="D227" s="118">
        <v>9700</v>
      </c>
      <c r="E227" s="118">
        <v>1920</v>
      </c>
      <c r="F227" s="149">
        <f t="shared" si="12"/>
        <v>19.7938144329897</v>
      </c>
      <c r="G227" s="149">
        <f t="shared" si="13"/>
        <v>15.8520475561427</v>
      </c>
    </row>
    <row r="228" s="2" customFormat="1" ht="17.1" customHeight="1" spans="1:7">
      <c r="A228" s="151" t="s">
        <v>363</v>
      </c>
      <c r="B228" s="118"/>
      <c r="C228" s="118"/>
      <c r="D228" s="118"/>
      <c r="E228" s="118"/>
      <c r="F228" s="149"/>
      <c r="G228" s="149"/>
    </row>
    <row r="229" s="2" customFormat="1" ht="17.1" customHeight="1" spans="1:7">
      <c r="A229" s="151" t="s">
        <v>364</v>
      </c>
      <c r="B229" s="118">
        <v>12112</v>
      </c>
      <c r="C229" s="118">
        <v>9700</v>
      </c>
      <c r="D229" s="118">
        <v>9700</v>
      </c>
      <c r="E229" s="118">
        <v>1920</v>
      </c>
      <c r="F229" s="149">
        <f t="shared" si="12"/>
        <v>19.7938144329897</v>
      </c>
      <c r="G229" s="149">
        <f t="shared" si="13"/>
        <v>15.8520475561427</v>
      </c>
    </row>
    <row r="230" s="2" customFormat="1" ht="17.1" customHeight="1" spans="1:7">
      <c r="A230" s="150" t="s">
        <v>147</v>
      </c>
      <c r="B230" s="118">
        <v>3253</v>
      </c>
      <c r="C230" s="118">
        <v>3859</v>
      </c>
      <c r="D230" s="118">
        <v>3859</v>
      </c>
      <c r="E230" s="118">
        <v>4045</v>
      </c>
      <c r="F230" s="149">
        <f t="shared" ref="F230:F237" si="14">E230/D230*100</f>
        <v>104.819901528893</v>
      </c>
      <c r="G230" s="149">
        <f t="shared" ref="G230:G237" si="15">E230/B230*100</f>
        <v>124.34675683984</v>
      </c>
    </row>
    <row r="231" s="2" customFormat="1" ht="17.1" customHeight="1" spans="1:7">
      <c r="A231" s="151" t="s">
        <v>365</v>
      </c>
      <c r="B231" s="118"/>
      <c r="C231" s="118"/>
      <c r="D231" s="118"/>
      <c r="E231" s="118"/>
      <c r="F231" s="149"/>
      <c r="G231" s="149"/>
    </row>
    <row r="232" s="2" customFormat="1" ht="17.1" customHeight="1" spans="1:7">
      <c r="A232" s="151" t="s">
        <v>366</v>
      </c>
      <c r="B232" s="118"/>
      <c r="C232" s="118"/>
      <c r="D232" s="118"/>
      <c r="E232" s="118"/>
      <c r="F232" s="149"/>
      <c r="G232" s="149"/>
    </row>
    <row r="233" s="2" customFormat="1" ht="17.1" customHeight="1" spans="1:7">
      <c r="A233" s="151" t="s">
        <v>367</v>
      </c>
      <c r="B233" s="118">
        <v>3253</v>
      </c>
      <c r="C233" s="118">
        <v>3859</v>
      </c>
      <c r="D233" s="118">
        <v>3859</v>
      </c>
      <c r="E233" s="118">
        <v>4045</v>
      </c>
      <c r="F233" s="149">
        <f t="shared" si="14"/>
        <v>104.819901528893</v>
      </c>
      <c r="G233" s="149">
        <f t="shared" si="15"/>
        <v>124.34675683984</v>
      </c>
    </row>
    <row r="234" s="2" customFormat="1" ht="17.1" customHeight="1" spans="1:7">
      <c r="A234" s="150" t="s">
        <v>148</v>
      </c>
      <c r="B234" s="118">
        <v>24</v>
      </c>
      <c r="C234" s="118"/>
      <c r="D234" s="118"/>
      <c r="E234" s="118">
        <v>21</v>
      </c>
      <c r="F234" s="149" t="e">
        <f t="shared" si="14"/>
        <v>#DIV/0!</v>
      </c>
      <c r="G234" s="149">
        <f t="shared" si="15"/>
        <v>87.5</v>
      </c>
    </row>
    <row r="235" s="2" customFormat="1" ht="17.1" customHeight="1" spans="1:7">
      <c r="A235" s="151" t="s">
        <v>368</v>
      </c>
      <c r="B235" s="118"/>
      <c r="C235" s="118"/>
      <c r="D235" s="118"/>
      <c r="E235" s="118"/>
      <c r="F235" s="149"/>
      <c r="G235" s="149"/>
    </row>
    <row r="236" s="2" customFormat="1" ht="17.1" customHeight="1" spans="1:7">
      <c r="A236" s="151" t="s">
        <v>369</v>
      </c>
      <c r="B236" s="118"/>
      <c r="C236" s="118"/>
      <c r="D236" s="118"/>
      <c r="E236" s="118"/>
      <c r="F236" s="149"/>
      <c r="G236" s="149"/>
    </row>
    <row r="237" s="2" customFormat="1" ht="17.1" customHeight="1" spans="1:7">
      <c r="A237" s="154" t="s">
        <v>370</v>
      </c>
      <c r="B237" s="118">
        <v>24</v>
      </c>
      <c r="C237" s="118"/>
      <c r="D237" s="118"/>
      <c r="E237" s="118">
        <v>21</v>
      </c>
      <c r="F237" s="149" t="e">
        <f t="shared" si="14"/>
        <v>#DIV/0!</v>
      </c>
      <c r="G237" s="149">
        <f t="shared" si="15"/>
        <v>87.5</v>
      </c>
    </row>
  </sheetData>
  <mergeCells count="2">
    <mergeCell ref="A1:G1"/>
    <mergeCell ref="A2:G2"/>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80"/>
  <sheetViews>
    <sheetView workbookViewId="0">
      <selection activeCell="B14" sqref="B14"/>
    </sheetView>
  </sheetViews>
  <sheetFormatPr defaultColWidth="7.625" defaultRowHeight="12.75" outlineLevelCol="1"/>
  <cols>
    <col min="1" max="1" width="33.325" style="137" customWidth="1"/>
    <col min="2" max="2" width="28.3166666666667" style="137" customWidth="1"/>
    <col min="3" max="3" width="8.54166666666667" style="137"/>
    <col min="4" max="16384" width="7.625" style="137"/>
  </cols>
  <sheetData>
    <row r="1" s="137" customFormat="1" ht="34" customHeight="1" spans="1:2">
      <c r="A1" s="138" t="s">
        <v>371</v>
      </c>
      <c r="B1" s="138"/>
    </row>
    <row r="3" s="137" customFormat="1" ht="17" customHeight="1" spans="2:2">
      <c r="B3" s="139" t="s">
        <v>123</v>
      </c>
    </row>
    <row r="4" s="137" customFormat="1" ht="16" customHeight="1" spans="1:2">
      <c r="A4" s="140" t="s">
        <v>372</v>
      </c>
      <c r="B4" s="141" t="s">
        <v>373</v>
      </c>
    </row>
    <row r="5" s="137" customFormat="1" ht="16" customHeight="1" spans="1:2">
      <c r="A5" s="142" t="s">
        <v>374</v>
      </c>
      <c r="B5" s="13">
        <v>62989.71</v>
      </c>
    </row>
    <row r="6" s="137" customFormat="1" ht="16" customHeight="1" spans="1:2">
      <c r="A6" s="142" t="s">
        <v>375</v>
      </c>
      <c r="B6" s="13">
        <v>22489.74</v>
      </c>
    </row>
    <row r="7" s="137" customFormat="1" ht="16" customHeight="1" spans="1:2">
      <c r="A7" s="142" t="s">
        <v>376</v>
      </c>
      <c r="B7" s="13">
        <v>4393.49</v>
      </c>
    </row>
    <row r="8" s="137" customFormat="1" ht="16" customHeight="1" spans="1:2">
      <c r="A8" s="142" t="s">
        <v>377</v>
      </c>
      <c r="B8" s="13">
        <v>7062.8</v>
      </c>
    </row>
    <row r="9" s="137" customFormat="1" ht="16" customHeight="1" spans="1:2">
      <c r="A9" s="142" t="s">
        <v>378</v>
      </c>
      <c r="B9" s="13">
        <v>1168.98</v>
      </c>
    </row>
    <row r="10" s="137" customFormat="1" ht="16" customHeight="1" spans="1:2">
      <c r="A10" s="142" t="s">
        <v>379</v>
      </c>
      <c r="B10" s="13">
        <v>13667.8</v>
      </c>
    </row>
    <row r="11" s="137" customFormat="1" ht="16" customHeight="1" spans="1:2">
      <c r="A11" s="142" t="s">
        <v>380</v>
      </c>
      <c r="B11" s="13">
        <v>5248.13</v>
      </c>
    </row>
    <row r="12" s="137" customFormat="1" ht="16" customHeight="1" spans="1:2">
      <c r="A12" s="142" t="s">
        <v>381</v>
      </c>
      <c r="B12" s="13">
        <v>849.64</v>
      </c>
    </row>
    <row r="13" s="137" customFormat="1" ht="16" customHeight="1" spans="1:2">
      <c r="A13" s="142" t="s">
        <v>382</v>
      </c>
      <c r="B13" s="13">
        <v>3061.01</v>
      </c>
    </row>
    <row r="14" s="137" customFormat="1" ht="16" customHeight="1" spans="1:2">
      <c r="A14" s="142" t="s">
        <v>383</v>
      </c>
      <c r="B14" s="13">
        <v>62.3</v>
      </c>
    </row>
    <row r="15" s="137" customFormat="1" ht="16" customHeight="1" spans="1:2">
      <c r="A15" s="142" t="s">
        <v>384</v>
      </c>
      <c r="B15" s="13">
        <v>134.5</v>
      </c>
    </row>
    <row r="16" s="137" customFormat="1" ht="16" customHeight="1" spans="1:2">
      <c r="A16" s="142" t="s">
        <v>385</v>
      </c>
      <c r="B16" s="13">
        <v>4127.21</v>
      </c>
    </row>
    <row r="17" s="137" customFormat="1" ht="16" customHeight="1" spans="1:2">
      <c r="A17" s="142" t="s">
        <v>386</v>
      </c>
      <c r="B17" s="13">
        <v>0</v>
      </c>
    </row>
    <row r="18" s="137" customFormat="1" ht="16" customHeight="1" spans="1:2">
      <c r="A18" s="142" t="s">
        <v>387</v>
      </c>
      <c r="B18" s="13">
        <v>724.13</v>
      </c>
    </row>
    <row r="19" s="137" customFormat="1" ht="16" customHeight="1" spans="1:2">
      <c r="A19" s="142" t="s">
        <v>388</v>
      </c>
      <c r="B19" s="13">
        <v>11332.84</v>
      </c>
    </row>
    <row r="20" s="137" customFormat="1" ht="16" customHeight="1" spans="1:2">
      <c r="A20" s="142" t="s">
        <v>389</v>
      </c>
      <c r="B20" s="13">
        <v>2430.09</v>
      </c>
    </row>
    <row r="21" s="137" customFormat="1" ht="16" customHeight="1" spans="1:2">
      <c r="A21" s="142" t="s">
        <v>390</v>
      </c>
      <c r="B21" s="13">
        <v>633.23</v>
      </c>
    </row>
    <row r="22" s="137" customFormat="1" ht="16" customHeight="1" spans="1:2">
      <c r="A22" s="142" t="s">
        <v>391</v>
      </c>
      <c r="B22" s="13">
        <v>43.02</v>
      </c>
    </row>
    <row r="23" s="137" customFormat="1" ht="16" customHeight="1" spans="1:2">
      <c r="A23" s="142" t="s">
        <v>392</v>
      </c>
      <c r="B23" s="13">
        <v>193.89</v>
      </c>
    </row>
    <row r="24" s="137" customFormat="1" ht="16" customHeight="1" spans="1:2">
      <c r="A24" s="142" t="s">
        <v>393</v>
      </c>
      <c r="B24" s="13">
        <v>134.3</v>
      </c>
    </row>
    <row r="25" s="137" customFormat="1" ht="16" customHeight="1" spans="1:2">
      <c r="A25" s="142" t="s">
        <v>394</v>
      </c>
      <c r="B25" s="13">
        <v>438.06</v>
      </c>
    </row>
    <row r="26" s="137" customFormat="1" ht="16" customHeight="1" spans="1:2">
      <c r="A26" s="142" t="s">
        <v>395</v>
      </c>
      <c r="B26" s="13">
        <v>121.68</v>
      </c>
    </row>
    <row r="27" s="137" customFormat="1" ht="16" customHeight="1" spans="1:2">
      <c r="A27" s="142" t="s">
        <v>396</v>
      </c>
      <c r="B27" s="13">
        <v>14.16</v>
      </c>
    </row>
    <row r="28" s="137" customFormat="1" ht="16" customHeight="1" spans="1:2">
      <c r="A28" s="142" t="s">
        <v>397</v>
      </c>
      <c r="B28" s="13">
        <v>75.53</v>
      </c>
    </row>
    <row r="29" s="137" customFormat="1" ht="16" customHeight="1" spans="1:2">
      <c r="A29" s="142" t="s">
        <v>398</v>
      </c>
      <c r="B29" s="13">
        <v>347.94</v>
      </c>
    </row>
    <row r="30" s="137" customFormat="1" ht="16" customHeight="1" spans="1:2">
      <c r="A30" s="142" t="s">
        <v>399</v>
      </c>
      <c r="B30" s="13">
        <v>0</v>
      </c>
    </row>
    <row r="31" s="137" customFormat="1" ht="16" customHeight="1" spans="1:2">
      <c r="A31" s="142" t="s">
        <v>400</v>
      </c>
      <c r="B31" s="13">
        <v>801.38</v>
      </c>
    </row>
    <row r="32" s="137" customFormat="1" ht="16" customHeight="1" spans="1:2">
      <c r="A32" s="142" t="s">
        <v>401</v>
      </c>
      <c r="B32" s="13">
        <v>37.35</v>
      </c>
    </row>
    <row r="33" s="137" customFormat="1" ht="16" customHeight="1" spans="1:2">
      <c r="A33" s="142" t="s">
        <v>402</v>
      </c>
      <c r="B33" s="13">
        <v>31.9</v>
      </c>
    </row>
    <row r="34" s="137" customFormat="1" ht="16" customHeight="1" spans="1:2">
      <c r="A34" s="142" t="s">
        <v>403</v>
      </c>
      <c r="B34" s="13">
        <v>249.65</v>
      </c>
    </row>
    <row r="35" s="137" customFormat="1" ht="16" customHeight="1" spans="1:2">
      <c r="A35" s="142" t="s">
        <v>404</v>
      </c>
      <c r="B35" s="13">
        <v>692.63</v>
      </c>
    </row>
    <row r="36" s="137" customFormat="1" ht="16" customHeight="1" spans="1:2">
      <c r="A36" s="142" t="s">
        <v>405</v>
      </c>
      <c r="B36" s="13">
        <v>898.65</v>
      </c>
    </row>
    <row r="37" s="137" customFormat="1" ht="16" customHeight="1" spans="1:2">
      <c r="A37" s="142" t="s">
        <v>406</v>
      </c>
      <c r="B37" s="13">
        <v>0</v>
      </c>
    </row>
    <row r="38" s="137" customFormat="1" ht="16" customHeight="1" spans="1:2">
      <c r="A38" s="142" t="s">
        <v>407</v>
      </c>
      <c r="B38" s="13">
        <v>86.5</v>
      </c>
    </row>
    <row r="39" s="137" customFormat="1" ht="16" customHeight="1" spans="1:2">
      <c r="A39" s="142" t="s">
        <v>408</v>
      </c>
      <c r="B39" s="13">
        <v>749.75</v>
      </c>
    </row>
    <row r="40" s="137" customFormat="1" ht="16" customHeight="1" spans="1:2">
      <c r="A40" s="142" t="s">
        <v>409</v>
      </c>
      <c r="B40" s="13">
        <v>292.02</v>
      </c>
    </row>
    <row r="41" s="137" customFormat="1" ht="16" customHeight="1" spans="1:2">
      <c r="A41" s="142" t="s">
        <v>410</v>
      </c>
      <c r="B41" s="13">
        <v>718.21</v>
      </c>
    </row>
    <row r="42" s="137" customFormat="1" ht="16" customHeight="1" spans="1:2">
      <c r="A42" s="142" t="s">
        <v>411</v>
      </c>
      <c r="B42" s="13">
        <v>218.58</v>
      </c>
    </row>
    <row r="43" s="137" customFormat="1" ht="16" customHeight="1" spans="1:2">
      <c r="A43" s="142" t="s">
        <v>412</v>
      </c>
      <c r="B43" s="13">
        <v>339.07</v>
      </c>
    </row>
    <row r="44" s="137" customFormat="1" ht="16" customHeight="1" spans="1:2">
      <c r="A44" s="142" t="s">
        <v>413</v>
      </c>
      <c r="B44" s="13">
        <v>732.34</v>
      </c>
    </row>
    <row r="45" s="137" customFormat="1" ht="16" customHeight="1" spans="1:2">
      <c r="A45" s="142" t="s">
        <v>414</v>
      </c>
      <c r="B45" s="13">
        <v>0</v>
      </c>
    </row>
    <row r="46" s="137" customFormat="1" ht="16" customHeight="1" spans="1:2">
      <c r="A46" s="142" t="s">
        <v>415</v>
      </c>
      <c r="B46" s="13">
        <v>1052.9</v>
      </c>
    </row>
    <row r="47" s="137" customFormat="1" ht="16" customHeight="1" spans="1:2">
      <c r="A47" s="142" t="s">
        <v>416</v>
      </c>
      <c r="B47" s="13">
        <v>2825.35</v>
      </c>
    </row>
    <row r="48" s="137" customFormat="1" ht="16" customHeight="1" spans="1:2">
      <c r="A48" s="142" t="s">
        <v>417</v>
      </c>
      <c r="B48" s="13">
        <v>159.89</v>
      </c>
    </row>
    <row r="49" s="137" customFormat="1" ht="16" customHeight="1" spans="1:2">
      <c r="A49" s="142" t="s">
        <v>418</v>
      </c>
      <c r="B49" s="13">
        <v>0</v>
      </c>
    </row>
    <row r="50" s="137" customFormat="1" ht="16" customHeight="1" spans="1:2">
      <c r="A50" s="142" t="s">
        <v>419</v>
      </c>
      <c r="B50" s="13">
        <v>0</v>
      </c>
    </row>
    <row r="51" s="137" customFormat="1" ht="16" customHeight="1" spans="1:2">
      <c r="A51" s="142" t="s">
        <v>420</v>
      </c>
      <c r="B51" s="13">
        <v>508.14</v>
      </c>
    </row>
    <row r="52" s="137" customFormat="1" ht="16" customHeight="1" spans="1:2">
      <c r="A52" s="142" t="s">
        <v>421</v>
      </c>
      <c r="B52" s="13">
        <v>1433.48</v>
      </c>
    </row>
    <row r="53" s="137" customFormat="1" ht="16" customHeight="1" spans="1:2">
      <c r="A53" s="142" t="s">
        <v>422</v>
      </c>
      <c r="B53" s="13">
        <v>52.21</v>
      </c>
    </row>
    <row r="54" s="137" customFormat="1" ht="16" customHeight="1" spans="1:2">
      <c r="A54" s="142" t="s">
        <v>423</v>
      </c>
      <c r="B54" s="13">
        <v>1</v>
      </c>
    </row>
    <row r="55" s="137" customFormat="1" ht="16" customHeight="1" spans="1:2">
      <c r="A55" s="142" t="s">
        <v>424</v>
      </c>
      <c r="B55" s="13">
        <v>333.13</v>
      </c>
    </row>
    <row r="56" s="137" customFormat="1" ht="16" customHeight="1" spans="1:2">
      <c r="A56" s="142" t="s">
        <v>425</v>
      </c>
      <c r="B56" s="13">
        <v>146.2</v>
      </c>
    </row>
    <row r="57" s="137" customFormat="1" ht="16" customHeight="1" spans="1:2">
      <c r="A57" s="142" t="s">
        <v>426</v>
      </c>
      <c r="B57" s="13">
        <v>0</v>
      </c>
    </row>
    <row r="58" s="137" customFormat="1" ht="16" hidden="1" customHeight="1" spans="1:2">
      <c r="A58" s="142" t="s">
        <v>427</v>
      </c>
      <c r="B58" s="13">
        <v>74.73</v>
      </c>
    </row>
    <row r="59" s="137" customFormat="1" ht="16" hidden="1" customHeight="1" spans="1:2">
      <c r="A59" s="142" t="s">
        <v>428</v>
      </c>
      <c r="B59" s="13">
        <v>116.56</v>
      </c>
    </row>
    <row r="60" s="137" customFormat="1" ht="16" hidden="1" customHeight="1" spans="1:1">
      <c r="A60" s="142" t="s">
        <v>429</v>
      </c>
    </row>
    <row r="61" s="137" customFormat="1" ht="16" hidden="1" customHeight="1" spans="1:1">
      <c r="A61" s="142" t="s">
        <v>430</v>
      </c>
    </row>
    <row r="62" s="137" customFormat="1" ht="16" hidden="1" customHeight="1" spans="1:1">
      <c r="A62" s="142" t="s">
        <v>431</v>
      </c>
    </row>
    <row r="63" s="137" customFormat="1" ht="16" customHeight="1" spans="1:2">
      <c r="A63" s="142" t="s">
        <v>432</v>
      </c>
      <c r="B63" s="13">
        <v>116.56</v>
      </c>
    </row>
    <row r="64" s="137" customFormat="1" ht="16" customHeight="1" spans="1:2">
      <c r="A64" s="142" t="s">
        <v>433</v>
      </c>
      <c r="B64" s="13">
        <v>701.88</v>
      </c>
    </row>
    <row r="65" s="137" customFormat="1" ht="16" customHeight="1" spans="1:2">
      <c r="A65" s="142" t="s">
        <v>434</v>
      </c>
      <c r="B65" s="13">
        <v>0</v>
      </c>
    </row>
    <row r="66" s="137" customFormat="1" ht="16" customHeight="1" spans="1:2">
      <c r="A66" s="142" t="s">
        <v>435</v>
      </c>
      <c r="B66" s="13">
        <v>300.97</v>
      </c>
    </row>
    <row r="67" s="137" customFormat="1" ht="16" customHeight="1" spans="1:2">
      <c r="A67" s="142" t="s">
        <v>436</v>
      </c>
      <c r="B67" s="13">
        <v>232.72</v>
      </c>
    </row>
    <row r="68" s="137" customFormat="1" ht="16" customHeight="1" spans="1:2">
      <c r="A68" s="142" t="s">
        <v>437</v>
      </c>
      <c r="B68" s="13">
        <v>0</v>
      </c>
    </row>
    <row r="69" s="137" customFormat="1" ht="16" customHeight="1" spans="1:2">
      <c r="A69" s="142" t="s">
        <v>438</v>
      </c>
      <c r="B69" s="13">
        <v>0</v>
      </c>
    </row>
    <row r="70" s="137" customFormat="1" ht="16" customHeight="1" spans="1:2">
      <c r="A70" s="142" t="s">
        <v>439</v>
      </c>
      <c r="B70" s="13">
        <v>168.2</v>
      </c>
    </row>
    <row r="71" s="137" customFormat="1" ht="16" customHeight="1" spans="1:2">
      <c r="A71" s="142" t="s">
        <v>440</v>
      </c>
      <c r="B71" s="13">
        <v>0</v>
      </c>
    </row>
    <row r="72" s="137" customFormat="1" ht="16" customHeight="1" spans="1:2">
      <c r="A72" s="142" t="s">
        <v>441</v>
      </c>
      <c r="B72" s="13">
        <v>0</v>
      </c>
    </row>
    <row r="73" s="137" customFormat="1" ht="16" customHeight="1" spans="1:2">
      <c r="A73" s="142" t="s">
        <v>442</v>
      </c>
      <c r="B73" s="13">
        <v>0</v>
      </c>
    </row>
    <row r="74" s="137" customFormat="1" ht="16" customHeight="1" spans="1:2">
      <c r="A74" s="142" t="s">
        <v>443</v>
      </c>
      <c r="B74" s="13">
        <v>0</v>
      </c>
    </row>
    <row r="75" s="137" customFormat="1" ht="16" customHeight="1" spans="1:2">
      <c r="A75" s="142" t="s">
        <v>444</v>
      </c>
      <c r="B75" s="13">
        <v>0</v>
      </c>
    </row>
    <row r="76" s="137" customFormat="1" ht="16" customHeight="1" spans="1:2">
      <c r="A76" s="142" t="s">
        <v>445</v>
      </c>
      <c r="B76" s="13">
        <v>0</v>
      </c>
    </row>
    <row r="77" s="137" customFormat="1" ht="16" customHeight="1" spans="1:2">
      <c r="A77" s="142" t="s">
        <v>446</v>
      </c>
      <c r="B77" s="13">
        <v>0</v>
      </c>
    </row>
    <row r="78" s="137" customFormat="1" ht="16" customHeight="1" spans="1:2">
      <c r="A78" s="142" t="s">
        <v>447</v>
      </c>
      <c r="B78" s="13"/>
    </row>
    <row r="79" s="137" customFormat="1" ht="16" customHeight="1" spans="1:2">
      <c r="A79" s="142" t="s">
        <v>448</v>
      </c>
      <c r="B79" s="13">
        <v>0</v>
      </c>
    </row>
    <row r="80" s="137" customFormat="1" ht="16" customHeight="1" spans="1:2">
      <c r="A80" s="143" t="s">
        <v>159</v>
      </c>
      <c r="B80" s="13"/>
    </row>
  </sheetData>
  <mergeCells count="1">
    <mergeCell ref="A1:B1"/>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50"/>
  <sheetViews>
    <sheetView workbookViewId="0">
      <selection activeCell="C46" sqref="C46"/>
    </sheetView>
  </sheetViews>
  <sheetFormatPr defaultColWidth="8" defaultRowHeight="12.75" outlineLevelCol="3"/>
  <cols>
    <col min="1" max="1" width="54.5" style="6" customWidth="1"/>
    <col min="2" max="3" width="14.875" style="6" customWidth="1"/>
    <col min="4" max="4" width="14.25" style="6" customWidth="1"/>
    <col min="5" max="16384" width="8" style="6"/>
  </cols>
  <sheetData>
    <row r="1" s="6" customFormat="1" ht="35.25" customHeight="1" spans="1:4">
      <c r="A1" s="103" t="s">
        <v>449</v>
      </c>
      <c r="B1" s="103"/>
      <c r="C1" s="103"/>
      <c r="D1" s="103"/>
    </row>
    <row r="2" s="6" customFormat="1" ht="14.25" spans="1:4">
      <c r="A2" s="6" t="s">
        <v>450</v>
      </c>
      <c r="D2" s="59" t="s">
        <v>123</v>
      </c>
    </row>
    <row r="3" s="6" customFormat="1" ht="27" customHeight="1" spans="1:4">
      <c r="A3" s="67" t="s">
        <v>451</v>
      </c>
      <c r="B3" s="67" t="s">
        <v>94</v>
      </c>
      <c r="C3" s="67" t="s">
        <v>97</v>
      </c>
      <c r="D3" s="134" t="s">
        <v>99</v>
      </c>
    </row>
    <row r="4" s="6" customFormat="1" ht="22.5" customHeight="1" spans="1:4">
      <c r="A4" s="119" t="s">
        <v>452</v>
      </c>
      <c r="B4" s="119">
        <v>93803</v>
      </c>
      <c r="C4" s="119">
        <f>SUM(C5:C29)</f>
        <v>117212</v>
      </c>
      <c r="D4" s="135">
        <f t="shared" ref="D4:D13" si="0">C4/B4*100</f>
        <v>124.95549182862</v>
      </c>
    </row>
    <row r="5" s="6" customFormat="1" ht="22.5" customHeight="1" spans="1:4">
      <c r="A5" s="67" t="s">
        <v>453</v>
      </c>
      <c r="B5" s="67">
        <v>24629</v>
      </c>
      <c r="C5" s="67">
        <v>29066</v>
      </c>
      <c r="D5" s="136">
        <f t="shared" si="0"/>
        <v>118.01534776077</v>
      </c>
    </row>
    <row r="6" s="6" customFormat="1" ht="22.5" customHeight="1" spans="1:4">
      <c r="A6" s="67" t="s">
        <v>454</v>
      </c>
      <c r="B6" s="67">
        <v>8981</v>
      </c>
      <c r="C6" s="67">
        <v>4766</v>
      </c>
      <c r="D6" s="136">
        <f t="shared" si="0"/>
        <v>53.0675871283821</v>
      </c>
    </row>
    <row r="7" s="6" customFormat="1" ht="22.5" customHeight="1" spans="1:4">
      <c r="A7" s="67" t="s">
        <v>455</v>
      </c>
      <c r="B7" s="67">
        <v>8854</v>
      </c>
      <c r="C7" s="67">
        <v>11695</v>
      </c>
      <c r="D7" s="136">
        <f t="shared" si="0"/>
        <v>132.087192229501</v>
      </c>
    </row>
    <row r="8" s="6" customFormat="1" ht="22.5" customHeight="1" spans="1:4">
      <c r="A8" s="67" t="s">
        <v>456</v>
      </c>
      <c r="B8" s="67">
        <v>4216</v>
      </c>
      <c r="C8" s="67">
        <v>9482</v>
      </c>
      <c r="D8" s="136">
        <f t="shared" si="0"/>
        <v>224.905123339658</v>
      </c>
    </row>
    <row r="9" s="6" customFormat="1" ht="22.5" customHeight="1" spans="1:4">
      <c r="A9" s="67" t="s">
        <v>457</v>
      </c>
      <c r="B9" s="67">
        <v>1443</v>
      </c>
      <c r="C9" s="67">
        <v>1413</v>
      </c>
      <c r="D9" s="136">
        <f t="shared" si="0"/>
        <v>97.9209979209979</v>
      </c>
    </row>
    <row r="10" s="6" customFormat="1" ht="22.5" customHeight="1" spans="1:4">
      <c r="A10" s="67" t="s">
        <v>458</v>
      </c>
      <c r="B10" s="67">
        <v>128</v>
      </c>
      <c r="C10" s="67">
        <v>1216</v>
      </c>
      <c r="D10" s="136">
        <f t="shared" si="0"/>
        <v>950</v>
      </c>
    </row>
    <row r="11" s="6" customFormat="1" ht="22.5" customHeight="1" spans="1:4">
      <c r="A11" s="67" t="s">
        <v>459</v>
      </c>
      <c r="B11" s="67">
        <v>1617</v>
      </c>
      <c r="C11" s="67">
        <v>1962</v>
      </c>
      <c r="D11" s="136">
        <f t="shared" si="0"/>
        <v>121.335807050093</v>
      </c>
    </row>
    <row r="12" s="6" customFormat="1" ht="22.5" customHeight="1" spans="1:4">
      <c r="A12" s="67" t="s">
        <v>460</v>
      </c>
      <c r="B12" s="67">
        <v>7409</v>
      </c>
      <c r="C12" s="67">
        <v>7670</v>
      </c>
      <c r="D12" s="136">
        <f t="shared" si="0"/>
        <v>103.522742610339</v>
      </c>
    </row>
    <row r="13" s="6" customFormat="1" ht="22.5" customHeight="1" spans="1:4">
      <c r="A13" s="67" t="s">
        <v>461</v>
      </c>
      <c r="B13" s="67"/>
      <c r="C13" s="67">
        <v>19</v>
      </c>
      <c r="D13" s="136" t="e">
        <f t="shared" si="0"/>
        <v>#DIV/0!</v>
      </c>
    </row>
    <row r="14" s="6" customFormat="1" ht="22.5" customHeight="1" spans="1:4">
      <c r="A14" s="67" t="s">
        <v>462</v>
      </c>
      <c r="B14" s="67"/>
      <c r="C14" s="67">
        <v>9</v>
      </c>
      <c r="D14" s="136"/>
    </row>
    <row r="15" s="6" customFormat="1" ht="22.5" customHeight="1" spans="1:4">
      <c r="A15" s="67" t="s">
        <v>463</v>
      </c>
      <c r="B15" s="67">
        <v>1024</v>
      </c>
      <c r="C15" s="67">
        <v>1180</v>
      </c>
      <c r="D15" s="136">
        <f t="shared" ref="D15:D25" si="1">C15/B15*100</f>
        <v>115.234375</v>
      </c>
    </row>
    <row r="16" s="6" customFormat="1" ht="22.5" customHeight="1" spans="1:4">
      <c r="A16" s="67" t="s">
        <v>464</v>
      </c>
      <c r="B16" s="67">
        <v>6772</v>
      </c>
      <c r="C16" s="67">
        <v>7319</v>
      </c>
      <c r="D16" s="136">
        <f t="shared" si="1"/>
        <v>108.077377436503</v>
      </c>
    </row>
    <row r="17" s="6" customFormat="1" ht="22.5" customHeight="1" spans="1:4">
      <c r="A17" s="67" t="s">
        <v>465</v>
      </c>
      <c r="B17" s="67">
        <v>25</v>
      </c>
      <c r="C17" s="67">
        <v>10</v>
      </c>
      <c r="D17" s="136">
        <f t="shared" si="1"/>
        <v>40</v>
      </c>
    </row>
    <row r="18" s="6" customFormat="1" ht="22.5" customHeight="1" spans="1:4">
      <c r="A18" s="67" t="s">
        <v>466</v>
      </c>
      <c r="B18" s="67">
        <v>1313</v>
      </c>
      <c r="C18" s="67">
        <v>422</v>
      </c>
      <c r="D18" s="136">
        <f t="shared" si="1"/>
        <v>32.1401370906321</v>
      </c>
    </row>
    <row r="19" s="6" customFormat="1" ht="22.5" customHeight="1" spans="1:4">
      <c r="A19" s="67" t="s">
        <v>467</v>
      </c>
      <c r="B19" s="67">
        <v>10744</v>
      </c>
      <c r="C19" s="67">
        <v>12128</v>
      </c>
      <c r="D19" s="136">
        <f t="shared" si="1"/>
        <v>112.881608339538</v>
      </c>
    </row>
    <row r="20" s="6" customFormat="1" ht="22.5" customHeight="1" spans="1:4">
      <c r="A20" s="67" t="s">
        <v>468</v>
      </c>
      <c r="B20" s="67">
        <v>2941</v>
      </c>
      <c r="C20" s="67">
        <v>3047</v>
      </c>
      <c r="D20" s="136">
        <f t="shared" si="1"/>
        <v>103.604216252975</v>
      </c>
    </row>
    <row r="21" s="6" customFormat="1" ht="22.5" customHeight="1" spans="1:4">
      <c r="A21" s="67" t="s">
        <v>469</v>
      </c>
      <c r="B21" s="67">
        <v>535</v>
      </c>
      <c r="C21" s="67">
        <v>440</v>
      </c>
      <c r="D21" s="136">
        <f t="shared" si="1"/>
        <v>82.2429906542056</v>
      </c>
    </row>
    <row r="22" s="6" customFormat="1" ht="22.5" customHeight="1" spans="1:4">
      <c r="A22" s="67" t="s">
        <v>470</v>
      </c>
      <c r="B22" s="67">
        <v>10563</v>
      </c>
      <c r="C22" s="67">
        <v>10247</v>
      </c>
      <c r="D22" s="136">
        <f t="shared" si="1"/>
        <v>97.0084256366562</v>
      </c>
    </row>
    <row r="23" s="6" customFormat="1" ht="22.5" customHeight="1" spans="1:4">
      <c r="A23" s="67" t="s">
        <v>471</v>
      </c>
      <c r="B23" s="67">
        <v>2208</v>
      </c>
      <c r="C23" s="67">
        <v>3046</v>
      </c>
      <c r="D23" s="136">
        <f t="shared" si="1"/>
        <v>137.952898550725</v>
      </c>
    </row>
    <row r="24" s="6" customFormat="1" ht="22.5" customHeight="1" spans="1:4">
      <c r="A24" s="67" t="s">
        <v>472</v>
      </c>
      <c r="B24" s="67">
        <v>321</v>
      </c>
      <c r="C24" s="67">
        <v>415</v>
      </c>
      <c r="D24" s="136">
        <f t="shared" si="1"/>
        <v>129.283489096573</v>
      </c>
    </row>
    <row r="25" s="6" customFormat="1" ht="22.5" customHeight="1" spans="1:4">
      <c r="A25" s="67" t="s">
        <v>473</v>
      </c>
      <c r="B25" s="67">
        <v>80</v>
      </c>
      <c r="C25" s="67">
        <v>418</v>
      </c>
      <c r="D25" s="136">
        <f t="shared" si="1"/>
        <v>522.5</v>
      </c>
    </row>
    <row r="26" s="6" customFormat="1" ht="22.5" customHeight="1" spans="1:4">
      <c r="A26" s="67" t="s">
        <v>474</v>
      </c>
      <c r="B26" s="67"/>
      <c r="C26" s="67">
        <v>1873</v>
      </c>
      <c r="D26" s="136"/>
    </row>
    <row r="27" s="6" customFormat="1" ht="22.5" customHeight="1" spans="1:4">
      <c r="A27" s="67" t="s">
        <v>475</v>
      </c>
      <c r="B27" s="67"/>
      <c r="C27" s="67">
        <v>1680</v>
      </c>
      <c r="D27" s="136"/>
    </row>
    <row r="28" s="6" customFormat="1" ht="22.5" customHeight="1" spans="1:4">
      <c r="A28" s="67" t="s">
        <v>476</v>
      </c>
      <c r="B28" s="67"/>
      <c r="C28" s="67">
        <v>7689</v>
      </c>
      <c r="D28" s="136"/>
    </row>
    <row r="29" s="6" customFormat="1" ht="22.5" customHeight="1" spans="1:4">
      <c r="A29" s="67" t="s">
        <v>477</v>
      </c>
      <c r="B29" s="67"/>
      <c r="C29" s="67"/>
      <c r="D29" s="136" t="e">
        <f t="shared" ref="D29:D44" si="2">C29/B29*100</f>
        <v>#DIV/0!</v>
      </c>
    </row>
    <row r="30" s="6" customFormat="1" ht="22.5" customHeight="1" spans="1:4">
      <c r="A30" s="119" t="s">
        <v>478</v>
      </c>
      <c r="B30" s="119">
        <v>18780</v>
      </c>
      <c r="C30" s="119">
        <f>SUM(C31:C50)</f>
        <v>17303</v>
      </c>
      <c r="D30" s="135">
        <f t="shared" si="2"/>
        <v>92.1352502662407</v>
      </c>
    </row>
    <row r="31" s="6" customFormat="1" ht="22.5" customHeight="1" spans="1:4">
      <c r="A31" s="67" t="s">
        <v>479</v>
      </c>
      <c r="B31" s="67">
        <v>228</v>
      </c>
      <c r="C31" s="67">
        <v>149</v>
      </c>
      <c r="D31" s="136">
        <f t="shared" si="2"/>
        <v>65.3508771929825</v>
      </c>
    </row>
    <row r="32" s="6" customFormat="1" ht="22.5" customHeight="1" spans="1:4">
      <c r="A32" s="67" t="s">
        <v>480</v>
      </c>
      <c r="B32" s="67"/>
      <c r="C32" s="67"/>
      <c r="D32" s="136" t="e">
        <f t="shared" si="2"/>
        <v>#DIV/0!</v>
      </c>
    </row>
    <row r="33" s="6" customFormat="1" ht="22.5" customHeight="1" spans="1:4">
      <c r="A33" s="67" t="s">
        <v>481</v>
      </c>
      <c r="B33" s="67">
        <v>4</v>
      </c>
      <c r="C33" s="67">
        <v>75</v>
      </c>
      <c r="D33" s="136">
        <f t="shared" si="2"/>
        <v>1875</v>
      </c>
    </row>
    <row r="34" s="6" customFormat="1" ht="22.5" customHeight="1" spans="1:4">
      <c r="A34" s="67" t="s">
        <v>482</v>
      </c>
      <c r="B34" s="67">
        <v>5481</v>
      </c>
      <c r="C34" s="67">
        <v>2132</v>
      </c>
      <c r="D34" s="136">
        <f t="shared" si="2"/>
        <v>38.8980113118044</v>
      </c>
    </row>
    <row r="35" s="6" customFormat="1" ht="22.5" customHeight="1" spans="1:4">
      <c r="A35" s="67" t="s">
        <v>483</v>
      </c>
      <c r="B35" s="67">
        <v>40</v>
      </c>
      <c r="C35" s="67">
        <v>6</v>
      </c>
      <c r="D35" s="136">
        <f t="shared" si="2"/>
        <v>15</v>
      </c>
    </row>
    <row r="36" s="6" customFormat="1" ht="22.5" customHeight="1" spans="1:4">
      <c r="A36" s="67" t="s">
        <v>484</v>
      </c>
      <c r="B36" s="67">
        <v>42</v>
      </c>
      <c r="C36" s="67">
        <v>25</v>
      </c>
      <c r="D36" s="136">
        <f t="shared" si="2"/>
        <v>59.5238095238095</v>
      </c>
    </row>
    <row r="37" s="6" customFormat="1" ht="22.5" customHeight="1" spans="1:4">
      <c r="A37" s="67" t="s">
        <v>485</v>
      </c>
      <c r="B37" s="67">
        <v>98</v>
      </c>
      <c r="C37" s="67">
        <v>3766</v>
      </c>
      <c r="D37" s="136">
        <f t="shared" si="2"/>
        <v>3842.85714285714</v>
      </c>
    </row>
    <row r="38" s="6" customFormat="1" ht="22.5" customHeight="1" spans="1:4">
      <c r="A38" s="67" t="s">
        <v>486</v>
      </c>
      <c r="B38" s="67">
        <v>224</v>
      </c>
      <c r="C38" s="67">
        <v>284</v>
      </c>
      <c r="D38" s="136">
        <f t="shared" si="2"/>
        <v>126.785714285714</v>
      </c>
    </row>
    <row r="39" s="6" customFormat="1" ht="22.5" customHeight="1" spans="1:4">
      <c r="A39" s="67" t="s">
        <v>487</v>
      </c>
      <c r="B39" s="67">
        <v>1328</v>
      </c>
      <c r="C39" s="67">
        <v>84</v>
      </c>
      <c r="D39" s="136">
        <f t="shared" si="2"/>
        <v>6.32530120481928</v>
      </c>
    </row>
    <row r="40" s="6" customFormat="1" ht="22.5" customHeight="1" spans="1:4">
      <c r="A40" s="67" t="s">
        <v>488</v>
      </c>
      <c r="B40" s="67">
        <v>230</v>
      </c>
      <c r="C40" s="67">
        <v>80</v>
      </c>
      <c r="D40" s="136">
        <f t="shared" si="2"/>
        <v>34.7826086956522</v>
      </c>
    </row>
    <row r="41" s="6" customFormat="1" ht="22.5" customHeight="1" spans="1:4">
      <c r="A41" s="67" t="s">
        <v>489</v>
      </c>
      <c r="B41" s="67">
        <v>6670</v>
      </c>
      <c r="C41" s="67">
        <v>9252</v>
      </c>
      <c r="D41" s="136">
        <f t="shared" si="2"/>
        <v>138.710644677661</v>
      </c>
    </row>
    <row r="42" s="6" customFormat="1" ht="22.5" customHeight="1" spans="1:4">
      <c r="A42" s="67" t="s">
        <v>490</v>
      </c>
      <c r="B42" s="67">
        <v>62</v>
      </c>
      <c r="C42" s="67">
        <v>30</v>
      </c>
      <c r="D42" s="136">
        <f t="shared" si="2"/>
        <v>48.3870967741936</v>
      </c>
    </row>
    <row r="43" s="6" customFormat="1" ht="22.5" customHeight="1" spans="1:4">
      <c r="A43" s="67" t="s">
        <v>491</v>
      </c>
      <c r="B43" s="67">
        <v>40</v>
      </c>
      <c r="C43" s="67">
        <v>200</v>
      </c>
      <c r="D43" s="136">
        <f t="shared" si="2"/>
        <v>500</v>
      </c>
    </row>
    <row r="44" s="6" customFormat="1" ht="22.5" customHeight="1" spans="1:4">
      <c r="A44" s="67" t="s">
        <v>492</v>
      </c>
      <c r="B44" s="67">
        <v>3</v>
      </c>
      <c r="C44" s="67">
        <v>148</v>
      </c>
      <c r="D44" s="136">
        <f t="shared" si="2"/>
        <v>4933.33333333333</v>
      </c>
    </row>
    <row r="45" s="6" customFormat="1" ht="22.5" customHeight="1" spans="1:4">
      <c r="A45" s="67" t="s">
        <v>493</v>
      </c>
      <c r="B45" s="67"/>
      <c r="C45" s="67"/>
      <c r="D45" s="136"/>
    </row>
    <row r="46" s="6" customFormat="1" ht="22.5" customHeight="1" spans="1:4">
      <c r="A46" s="67" t="s">
        <v>494</v>
      </c>
      <c r="B46" s="67"/>
      <c r="C46" s="67">
        <v>124</v>
      </c>
      <c r="D46" s="136" t="e">
        <f t="shared" ref="D46:D50" si="3">C46/B46*100</f>
        <v>#DIV/0!</v>
      </c>
    </row>
    <row r="47" s="6" customFormat="1" ht="22.5" customHeight="1" spans="1:4">
      <c r="A47" s="67" t="s">
        <v>495</v>
      </c>
      <c r="B47" s="67">
        <v>3043</v>
      </c>
      <c r="C47" s="67">
        <v>515</v>
      </c>
      <c r="D47" s="136">
        <f t="shared" si="3"/>
        <v>16.9240880709826</v>
      </c>
    </row>
    <row r="48" s="6" customFormat="1" ht="22.5" customHeight="1" spans="1:4">
      <c r="A48" s="67" t="s">
        <v>496</v>
      </c>
      <c r="B48" s="67"/>
      <c r="C48" s="67">
        <v>0</v>
      </c>
      <c r="D48" s="136" t="e">
        <f t="shared" si="3"/>
        <v>#DIV/0!</v>
      </c>
    </row>
    <row r="49" s="6" customFormat="1" ht="22.5" customHeight="1" spans="1:4">
      <c r="A49" s="67" t="s">
        <v>497</v>
      </c>
      <c r="B49" s="67">
        <v>281</v>
      </c>
      <c r="C49" s="67">
        <v>433</v>
      </c>
      <c r="D49" s="136">
        <f t="shared" si="3"/>
        <v>154.092526690391</v>
      </c>
    </row>
    <row r="50" s="6" customFormat="1" ht="22.5" customHeight="1" spans="1:4">
      <c r="A50" s="67" t="s">
        <v>498</v>
      </c>
      <c r="B50" s="67">
        <v>1006</v>
      </c>
      <c r="C50" s="67"/>
      <c r="D50" s="136">
        <f t="shared" si="3"/>
        <v>0</v>
      </c>
    </row>
  </sheetData>
  <mergeCells count="1">
    <mergeCell ref="A1:D1"/>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
  <sheetViews>
    <sheetView workbookViewId="0">
      <selection activeCell="E2" sqref="E2"/>
    </sheetView>
  </sheetViews>
  <sheetFormatPr defaultColWidth="9" defaultRowHeight="14.25" outlineLevelRow="3" outlineLevelCol="4"/>
  <cols>
    <col min="1" max="1" width="14.25" style="22" customWidth="1"/>
    <col min="2" max="2" width="20.125" style="22" customWidth="1"/>
    <col min="3" max="3" width="28.5" style="22" customWidth="1"/>
    <col min="4" max="4" width="26.375" style="22" customWidth="1"/>
    <col min="5" max="5" width="14.25" style="22" customWidth="1"/>
    <col min="6" max="16384" width="9" style="22"/>
  </cols>
  <sheetData>
    <row r="1" s="22" customFormat="1" ht="34" customHeight="1" spans="1:5">
      <c r="A1" s="58" t="s">
        <v>499</v>
      </c>
      <c r="B1" s="58"/>
      <c r="C1" s="58"/>
      <c r="D1" s="58"/>
      <c r="E1" s="58"/>
    </row>
    <row r="2" s="22" customFormat="1" spans="5:5">
      <c r="E2" s="132" t="s">
        <v>123</v>
      </c>
    </row>
    <row r="3" s="22" customFormat="1" ht="31" customHeight="1" spans="1:5">
      <c r="A3" s="133" t="s">
        <v>500</v>
      </c>
      <c r="B3" s="133" t="s">
        <v>501</v>
      </c>
      <c r="C3" s="133" t="s">
        <v>502</v>
      </c>
      <c r="D3" s="133" t="s">
        <v>478</v>
      </c>
      <c r="E3" s="133" t="s">
        <v>503</v>
      </c>
    </row>
    <row r="4" s="22" customFormat="1" ht="31" customHeight="1" spans="1:5">
      <c r="A4" s="133" t="s">
        <v>504</v>
      </c>
      <c r="B4" s="133">
        <v>11086</v>
      </c>
      <c r="C4" s="133">
        <v>117212</v>
      </c>
      <c r="D4" s="133">
        <v>17303</v>
      </c>
      <c r="E4" s="133">
        <f>SUM(B4:D4)</f>
        <v>145601</v>
      </c>
    </row>
  </sheetData>
  <mergeCells count="1">
    <mergeCell ref="A1:E1"/>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0"/>
  <sheetViews>
    <sheetView workbookViewId="0">
      <selection activeCell="A10" sqref="A10"/>
    </sheetView>
  </sheetViews>
  <sheetFormatPr defaultColWidth="9" defaultRowHeight="14.25"/>
  <cols>
    <col min="1" max="1" width="145.25" customWidth="1"/>
  </cols>
  <sheetData>
    <row r="1" ht="33.75" spans="1:1">
      <c r="A1" s="128" t="s">
        <v>505</v>
      </c>
    </row>
    <row r="2" ht="33.75" spans="1:1">
      <c r="A2" s="128" t="s">
        <v>506</v>
      </c>
    </row>
    <row r="3" ht="33.75" spans="1:1">
      <c r="A3" s="128" t="s">
        <v>507</v>
      </c>
    </row>
    <row r="4" ht="70" customHeight="1" spans="1:1">
      <c r="A4" s="129" t="s">
        <v>508</v>
      </c>
    </row>
    <row r="5" ht="70" customHeight="1" spans="1:1">
      <c r="A5" s="129" t="s">
        <v>509</v>
      </c>
    </row>
    <row r="6" ht="70" customHeight="1" spans="1:1">
      <c r="A6" s="130" t="s">
        <v>510</v>
      </c>
    </row>
    <row r="7" ht="70" customHeight="1" spans="1:1">
      <c r="A7" s="130" t="s">
        <v>511</v>
      </c>
    </row>
    <row r="8" ht="70" customHeight="1" spans="1:1">
      <c r="A8" s="129" t="s">
        <v>512</v>
      </c>
    </row>
    <row r="9" ht="70" customHeight="1" spans="1:1">
      <c r="A9" s="130" t="s">
        <v>513</v>
      </c>
    </row>
    <row r="10" ht="70" customHeight="1" spans="1:1">
      <c r="A10" s="131" t="s">
        <v>514</v>
      </c>
    </row>
  </sheetData>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6"/>
  <sheetViews>
    <sheetView workbookViewId="0">
      <selection activeCell="A1" sqref="A1:C2"/>
    </sheetView>
  </sheetViews>
  <sheetFormatPr defaultColWidth="9" defaultRowHeight="14.25" outlineLevelRow="5" outlineLevelCol="2"/>
  <cols>
    <col min="1" max="2" width="22.375" style="22" customWidth="1"/>
    <col min="3" max="3" width="23.75" style="22" customWidth="1"/>
    <col min="4" max="16384" width="9" style="22"/>
  </cols>
  <sheetData>
    <row r="1" s="22" customFormat="1" spans="1:3">
      <c r="A1" s="127" t="s">
        <v>515</v>
      </c>
      <c r="B1" s="127"/>
      <c r="C1" s="127"/>
    </row>
    <row r="2" s="22" customFormat="1" ht="26" customHeight="1" spans="1:3">
      <c r="A2" s="127"/>
      <c r="B2" s="127"/>
      <c r="C2" s="127"/>
    </row>
    <row r="3" s="22" customFormat="1" spans="3:3">
      <c r="C3" s="22" t="s">
        <v>516</v>
      </c>
    </row>
    <row r="4" s="102" customFormat="1" ht="39" customHeight="1" spans="1:3">
      <c r="A4" s="104" t="s">
        <v>500</v>
      </c>
      <c r="B4" s="105" t="s">
        <v>517</v>
      </c>
      <c r="C4" s="104" t="s">
        <v>518</v>
      </c>
    </row>
    <row r="5" s="102" customFormat="1" ht="39" customHeight="1" spans="1:3">
      <c r="A5" s="104"/>
      <c r="B5" s="104" t="s">
        <v>519</v>
      </c>
      <c r="C5" s="104" t="s">
        <v>519</v>
      </c>
    </row>
    <row r="6" s="22" customFormat="1" ht="54" customHeight="1" spans="1:3">
      <c r="A6" s="28" t="s">
        <v>504</v>
      </c>
      <c r="B6" s="28">
        <v>13.63</v>
      </c>
      <c r="C6" s="28">
        <v>12.73</v>
      </c>
    </row>
  </sheetData>
  <mergeCells count="2">
    <mergeCell ref="A4:A5"/>
    <mergeCell ref="A1:C2"/>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0"/>
  <sheetViews>
    <sheetView workbookViewId="0">
      <selection activeCell="D14" sqref="D14"/>
    </sheetView>
  </sheetViews>
  <sheetFormatPr defaultColWidth="9" defaultRowHeight="14.25" outlineLevelCol="5"/>
  <cols>
    <col min="1" max="1" width="23.375" style="2" customWidth="1"/>
    <col min="2" max="4" width="17.375" style="2" customWidth="1"/>
    <col min="5" max="6" width="15.625" style="2" customWidth="1"/>
    <col min="7" max="16384" width="9" style="2"/>
  </cols>
  <sheetData>
    <row r="1" s="2" customFormat="1" ht="24.75" customHeight="1" spans="1:6">
      <c r="A1" s="58" t="s">
        <v>520</v>
      </c>
      <c r="B1" s="58"/>
      <c r="C1" s="58"/>
      <c r="D1" s="58"/>
      <c r="E1" s="58"/>
      <c r="F1" s="58"/>
    </row>
    <row r="2" s="2" customFormat="1" spans="6:6">
      <c r="F2" s="59" t="s">
        <v>521</v>
      </c>
    </row>
    <row r="3" s="2" customFormat="1" ht="29.25" customHeight="1" spans="1:6">
      <c r="A3" s="60" t="s">
        <v>522</v>
      </c>
      <c r="B3" s="60" t="s">
        <v>94</v>
      </c>
      <c r="C3" s="60" t="s">
        <v>95</v>
      </c>
      <c r="D3" s="60" t="s">
        <v>97</v>
      </c>
      <c r="E3" s="87" t="s">
        <v>523</v>
      </c>
      <c r="F3" s="87" t="s">
        <v>99</v>
      </c>
    </row>
    <row r="4" s="2" customFormat="1" ht="29.25" customHeight="1" spans="1:6">
      <c r="A4" s="120" t="s">
        <v>524</v>
      </c>
      <c r="B4" s="60"/>
      <c r="C4" s="121"/>
      <c r="D4" s="60"/>
      <c r="E4" s="122" t="e">
        <f t="shared" ref="E4:E19" si="0">D4/C4*100</f>
        <v>#DIV/0!</v>
      </c>
      <c r="F4" s="116" t="e">
        <f t="shared" ref="F4:F19" si="1">D4/B4*100</f>
        <v>#DIV/0!</v>
      </c>
    </row>
    <row r="5" s="2" customFormat="1" ht="21" customHeight="1" spans="1:6">
      <c r="A5" s="120" t="s">
        <v>525</v>
      </c>
      <c r="B5" s="60">
        <v>84183</v>
      </c>
      <c r="C5" s="114">
        <v>105000</v>
      </c>
      <c r="D5" s="60">
        <v>95695</v>
      </c>
      <c r="E5" s="122">
        <f t="shared" si="0"/>
        <v>91.1380952380952</v>
      </c>
      <c r="F5" s="116">
        <f t="shared" si="1"/>
        <v>113.674970005821</v>
      </c>
    </row>
    <row r="6" s="2" customFormat="1" ht="21" customHeight="1" spans="1:6">
      <c r="A6" s="120" t="s">
        <v>526</v>
      </c>
      <c r="B6" s="60">
        <v>3644</v>
      </c>
      <c r="C6" s="114">
        <v>5000</v>
      </c>
      <c r="D6" s="60">
        <v>1300</v>
      </c>
      <c r="E6" s="122">
        <f t="shared" si="0"/>
        <v>26</v>
      </c>
      <c r="F6" s="116">
        <f t="shared" si="1"/>
        <v>35.6750823271131</v>
      </c>
    </row>
    <row r="7" s="2" customFormat="1" ht="21" customHeight="1" spans="1:6">
      <c r="A7" s="120" t="s">
        <v>527</v>
      </c>
      <c r="B7" s="60">
        <v>212</v>
      </c>
      <c r="C7" s="114">
        <v>220</v>
      </c>
      <c r="D7" s="60">
        <v>20</v>
      </c>
      <c r="E7" s="122">
        <f t="shared" si="0"/>
        <v>9.09090909090909</v>
      </c>
      <c r="F7" s="116">
        <f t="shared" si="1"/>
        <v>9.43396226415094</v>
      </c>
    </row>
    <row r="8" s="2" customFormat="1" ht="21" customHeight="1" spans="1:6">
      <c r="A8" s="120" t="s">
        <v>528</v>
      </c>
      <c r="B8" s="60">
        <v>433</v>
      </c>
      <c r="C8" s="114">
        <v>300</v>
      </c>
      <c r="D8" s="60">
        <v>220</v>
      </c>
      <c r="E8" s="122">
        <f t="shared" si="0"/>
        <v>73.3333333333333</v>
      </c>
      <c r="F8" s="116">
        <f t="shared" si="1"/>
        <v>50.8083140877598</v>
      </c>
    </row>
    <row r="9" s="2" customFormat="1" ht="21" customHeight="1" spans="1:6">
      <c r="A9" s="123" t="s">
        <v>529</v>
      </c>
      <c r="B9" s="60"/>
      <c r="C9" s="114"/>
      <c r="D9" s="60"/>
      <c r="E9" s="122" t="e">
        <f t="shared" si="0"/>
        <v>#DIV/0!</v>
      </c>
      <c r="F9" s="116" t="e">
        <f t="shared" si="1"/>
        <v>#DIV/0!</v>
      </c>
    </row>
    <row r="10" s="2" customFormat="1" ht="21" customHeight="1" spans="1:6">
      <c r="A10" s="123" t="s">
        <v>530</v>
      </c>
      <c r="B10" s="60">
        <v>741</v>
      </c>
      <c r="C10" s="118">
        <v>770</v>
      </c>
      <c r="D10" s="60">
        <v>700</v>
      </c>
      <c r="E10" s="122">
        <f t="shared" si="0"/>
        <v>90.9090909090909</v>
      </c>
      <c r="F10" s="116">
        <f t="shared" si="1"/>
        <v>94.4669365721997</v>
      </c>
    </row>
    <row r="11" s="2" customFormat="1" ht="21" customHeight="1" spans="1:6">
      <c r="A11" s="124" t="s">
        <v>531</v>
      </c>
      <c r="B11" s="60"/>
      <c r="C11" s="125"/>
      <c r="D11" s="60"/>
      <c r="E11" s="122" t="e">
        <f t="shared" si="0"/>
        <v>#DIV/0!</v>
      </c>
      <c r="F11" s="116" t="e">
        <f t="shared" si="1"/>
        <v>#DIV/0!</v>
      </c>
    </row>
    <row r="12" s="2" customFormat="1" ht="21" customHeight="1" spans="1:6">
      <c r="A12" s="120" t="s">
        <v>532</v>
      </c>
      <c r="B12" s="60"/>
      <c r="C12" s="114"/>
      <c r="D12" s="60"/>
      <c r="E12" s="122" t="e">
        <f t="shared" si="0"/>
        <v>#DIV/0!</v>
      </c>
      <c r="F12" s="116" t="e">
        <f t="shared" si="1"/>
        <v>#DIV/0!</v>
      </c>
    </row>
    <row r="13" s="2" customFormat="1" ht="21" customHeight="1" spans="1:6">
      <c r="A13" s="120" t="s">
        <v>533</v>
      </c>
      <c r="B13" s="60">
        <v>427</v>
      </c>
      <c r="C13" s="114">
        <v>190</v>
      </c>
      <c r="D13" s="60">
        <v>188</v>
      </c>
      <c r="E13" s="122">
        <f t="shared" si="0"/>
        <v>98.9473684210526</v>
      </c>
      <c r="F13" s="116">
        <f t="shared" si="1"/>
        <v>44.0281030444965</v>
      </c>
    </row>
    <row r="14" s="2" customFormat="1" ht="21" customHeight="1" spans="1:6">
      <c r="A14" s="60"/>
      <c r="B14" s="60"/>
      <c r="C14" s="60"/>
      <c r="D14" s="60"/>
      <c r="E14" s="122" t="e">
        <f t="shared" si="0"/>
        <v>#DIV/0!</v>
      </c>
      <c r="F14" s="116" t="e">
        <f t="shared" si="1"/>
        <v>#DIV/0!</v>
      </c>
    </row>
    <row r="15" s="2" customFormat="1" ht="21" customHeight="1" spans="1:6">
      <c r="A15" s="126" t="s">
        <v>534</v>
      </c>
      <c r="B15" s="60">
        <v>89640</v>
      </c>
      <c r="C15" s="60">
        <v>111480</v>
      </c>
      <c r="D15" s="60">
        <v>98123</v>
      </c>
      <c r="E15" s="122">
        <f t="shared" si="0"/>
        <v>88.0184786508791</v>
      </c>
      <c r="F15" s="116">
        <f t="shared" si="1"/>
        <v>109.463409192325</v>
      </c>
    </row>
    <row r="16" s="2" customFormat="1" ht="21" customHeight="1" spans="1:6">
      <c r="A16" s="120" t="s">
        <v>112</v>
      </c>
      <c r="B16" s="60">
        <v>1238</v>
      </c>
      <c r="C16" s="114">
        <v>1888</v>
      </c>
      <c r="D16" s="60">
        <v>2555</v>
      </c>
      <c r="E16" s="122">
        <f t="shared" si="0"/>
        <v>135.328389830508</v>
      </c>
      <c r="F16" s="116">
        <f t="shared" si="1"/>
        <v>206.381260096931</v>
      </c>
    </row>
    <row r="17" s="2" customFormat="1" ht="21" customHeight="1" spans="1:6">
      <c r="A17" s="120" t="s">
        <v>119</v>
      </c>
      <c r="B17" s="60">
        <v>3215</v>
      </c>
      <c r="C17" s="114">
        <v>973</v>
      </c>
      <c r="D17" s="60">
        <v>973</v>
      </c>
      <c r="E17" s="122">
        <f t="shared" si="0"/>
        <v>100</v>
      </c>
      <c r="F17" s="116">
        <f t="shared" si="1"/>
        <v>30.2643856920684</v>
      </c>
    </row>
    <row r="18" s="2" customFormat="1" ht="21" customHeight="1" spans="1:6">
      <c r="A18" s="120" t="s">
        <v>120</v>
      </c>
      <c r="B18" s="60"/>
      <c r="C18" s="114"/>
      <c r="D18" s="60">
        <v>5824</v>
      </c>
      <c r="E18" s="122"/>
      <c r="F18" s="116"/>
    </row>
    <row r="19" s="2" customFormat="1" ht="21" customHeight="1" spans="1:6">
      <c r="A19" s="120" t="s">
        <v>535</v>
      </c>
      <c r="B19" s="60">
        <v>57015</v>
      </c>
      <c r="C19" s="118"/>
      <c r="D19" s="60">
        <v>39227</v>
      </c>
      <c r="E19" s="122" t="e">
        <f>D19/C19*100</f>
        <v>#DIV/0!</v>
      </c>
      <c r="F19" s="116">
        <f>D19/B19*100</f>
        <v>68.801192668596</v>
      </c>
    </row>
    <row r="20" s="2" customFormat="1" ht="21" customHeight="1" spans="1:6">
      <c r="A20" s="126" t="s">
        <v>536</v>
      </c>
      <c r="B20" s="60">
        <v>153101</v>
      </c>
      <c r="C20" s="60">
        <v>114341</v>
      </c>
      <c r="D20" s="60">
        <v>146702</v>
      </c>
      <c r="E20" s="122">
        <f>D20/C20*100</f>
        <v>128.302183818578</v>
      </c>
      <c r="F20" s="116">
        <f>D20/B20*100</f>
        <v>95.8204061371252</v>
      </c>
    </row>
  </sheetData>
  <mergeCells count="1">
    <mergeCell ref="A1:F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D18" sqref="D18"/>
    </sheetView>
  </sheetViews>
  <sheetFormatPr defaultColWidth="9" defaultRowHeight="14.25" outlineLevelCol="5"/>
  <cols>
    <col min="1" max="1" width="23.375" style="2" customWidth="1"/>
    <col min="2" max="6" width="17.25" style="2" customWidth="1"/>
    <col min="7" max="16384" width="9" style="2"/>
  </cols>
  <sheetData>
    <row r="1" s="2" customFormat="1" ht="24.75" customHeight="1" spans="1:6">
      <c r="A1" s="58" t="s">
        <v>537</v>
      </c>
      <c r="B1" s="58"/>
      <c r="C1" s="58"/>
      <c r="D1" s="58"/>
      <c r="E1" s="58"/>
      <c r="F1" s="58"/>
    </row>
    <row r="2" s="2" customFormat="1" spans="6:6">
      <c r="F2" s="59" t="s">
        <v>123</v>
      </c>
    </row>
    <row r="3" s="2" customFormat="1" ht="31.5" customHeight="1" spans="1:6">
      <c r="A3" s="67" t="s">
        <v>124</v>
      </c>
      <c r="B3" s="67" t="s">
        <v>94</v>
      </c>
      <c r="C3" s="67" t="s">
        <v>95</v>
      </c>
      <c r="D3" s="67" t="s">
        <v>97</v>
      </c>
      <c r="E3" s="87" t="s">
        <v>523</v>
      </c>
      <c r="F3" s="87" t="s">
        <v>99</v>
      </c>
    </row>
    <row r="4" s="2" customFormat="1" ht="21" customHeight="1" spans="1:6">
      <c r="A4" s="111" t="s">
        <v>132</v>
      </c>
      <c r="B4" s="60">
        <v>420</v>
      </c>
      <c r="C4" s="114">
        <v>1015</v>
      </c>
      <c r="D4" s="60">
        <v>1278</v>
      </c>
      <c r="E4" s="115">
        <f t="shared" ref="E4:E9" si="0">D4/C4*100</f>
        <v>125.911330049261</v>
      </c>
      <c r="F4" s="116">
        <f t="shared" ref="F4:F9" si="1">D4/B4*100</f>
        <v>304.285714285714</v>
      </c>
    </row>
    <row r="5" s="2" customFormat="1" ht="21" customHeight="1" spans="1:6">
      <c r="A5" s="111" t="s">
        <v>135</v>
      </c>
      <c r="B5" s="60">
        <v>63804</v>
      </c>
      <c r="C5" s="114">
        <v>58799</v>
      </c>
      <c r="D5" s="60">
        <v>49997</v>
      </c>
      <c r="E5" s="115">
        <f t="shared" si="0"/>
        <v>85.0303576591439</v>
      </c>
      <c r="F5" s="116">
        <f t="shared" si="1"/>
        <v>78.3602908908532</v>
      </c>
    </row>
    <row r="6" s="2" customFormat="1" ht="21" customHeight="1" spans="1:6">
      <c r="A6" s="111" t="s">
        <v>136</v>
      </c>
      <c r="B6" s="60">
        <v>1</v>
      </c>
      <c r="C6" s="114">
        <v>14</v>
      </c>
      <c r="D6" s="60"/>
      <c r="E6" s="115">
        <f t="shared" si="0"/>
        <v>0</v>
      </c>
      <c r="F6" s="116">
        <f t="shared" si="1"/>
        <v>0</v>
      </c>
    </row>
    <row r="7" s="2" customFormat="1" ht="21" customHeight="1" spans="1:6">
      <c r="A7" s="111" t="s">
        <v>138</v>
      </c>
      <c r="B7" s="60"/>
      <c r="C7" s="114"/>
      <c r="D7" s="60"/>
      <c r="E7" s="115" t="e">
        <f t="shared" si="0"/>
        <v>#DIV/0!</v>
      </c>
      <c r="F7" s="116" t="e">
        <f t="shared" si="1"/>
        <v>#DIV/0!</v>
      </c>
    </row>
    <row r="8" s="2" customFormat="1" ht="21" customHeight="1" spans="1:6">
      <c r="A8" s="117" t="s">
        <v>538</v>
      </c>
      <c r="B8" s="60"/>
      <c r="C8" s="118">
        <v>123</v>
      </c>
      <c r="D8" s="60"/>
      <c r="E8" s="115">
        <f t="shared" si="0"/>
        <v>0</v>
      </c>
      <c r="F8" s="116" t="e">
        <f t="shared" si="1"/>
        <v>#DIV/0!</v>
      </c>
    </row>
    <row r="9" s="2" customFormat="1" ht="21" customHeight="1" spans="1:6">
      <c r="A9" s="111" t="s">
        <v>145</v>
      </c>
      <c r="B9" s="60">
        <v>47555</v>
      </c>
      <c r="C9" s="114">
        <v>470</v>
      </c>
      <c r="D9" s="60">
        <v>37702</v>
      </c>
      <c r="E9" s="115">
        <f t="shared" si="0"/>
        <v>8021.70212765957</v>
      </c>
      <c r="F9" s="116">
        <f t="shared" si="1"/>
        <v>79.2808327200084</v>
      </c>
    </row>
    <row r="10" s="2" customFormat="1" ht="21" customHeight="1" spans="1:6">
      <c r="A10" s="111" t="s">
        <v>148</v>
      </c>
      <c r="B10" s="60"/>
      <c r="C10" s="114"/>
      <c r="D10" s="60">
        <v>35</v>
      </c>
      <c r="E10" s="115"/>
      <c r="F10" s="116"/>
    </row>
    <row r="11" s="2" customFormat="1" ht="21" customHeight="1" spans="1:6">
      <c r="A11" s="111" t="s">
        <v>539</v>
      </c>
      <c r="B11" s="60">
        <v>5561</v>
      </c>
      <c r="C11" s="60">
        <v>7355</v>
      </c>
      <c r="D11" s="60">
        <v>7908</v>
      </c>
      <c r="E11" s="115">
        <f t="shared" ref="E11:E17" si="2">D11/C11*100</f>
        <v>107.518694765466</v>
      </c>
      <c r="F11" s="116">
        <f t="shared" ref="F11:F17" si="3">D11/B11*100</f>
        <v>142.204639453336</v>
      </c>
    </row>
    <row r="12" s="2" customFormat="1" ht="21" customHeight="1" spans="1:6">
      <c r="A12" s="119" t="s">
        <v>540</v>
      </c>
      <c r="B12" s="60">
        <v>120097</v>
      </c>
      <c r="C12" s="60">
        <v>67776</v>
      </c>
      <c r="D12" s="60">
        <v>96920</v>
      </c>
      <c r="E12" s="115">
        <f t="shared" si="2"/>
        <v>143.000472143532</v>
      </c>
      <c r="F12" s="116">
        <f t="shared" si="3"/>
        <v>80.7014330083183</v>
      </c>
    </row>
    <row r="13" s="2" customFormat="1" ht="21" customHeight="1" spans="1:6">
      <c r="A13" s="111" t="s">
        <v>150</v>
      </c>
      <c r="B13" s="60">
        <v>1628</v>
      </c>
      <c r="C13" s="114">
        <v>2000</v>
      </c>
      <c r="D13" s="60">
        <v>1725</v>
      </c>
      <c r="E13" s="115">
        <f t="shared" si="2"/>
        <v>86.25</v>
      </c>
      <c r="F13" s="116">
        <f t="shared" si="3"/>
        <v>105.958230958231</v>
      </c>
    </row>
    <row r="14" s="2" customFormat="1" ht="21" customHeight="1" spans="1:6">
      <c r="A14" s="111" t="s">
        <v>541</v>
      </c>
      <c r="B14" s="60">
        <v>25962</v>
      </c>
      <c r="C14" s="114">
        <v>37724</v>
      </c>
      <c r="D14" s="60">
        <v>33371</v>
      </c>
      <c r="E14" s="115">
        <f t="shared" si="2"/>
        <v>88.4609267309935</v>
      </c>
      <c r="F14" s="116">
        <f t="shared" si="3"/>
        <v>128.537863030583</v>
      </c>
    </row>
    <row r="15" s="2" customFormat="1" ht="21" customHeight="1" spans="1:6">
      <c r="A15" s="98" t="s">
        <v>542</v>
      </c>
      <c r="B15" s="60">
        <v>4441</v>
      </c>
      <c r="C15" s="118">
        <v>6841</v>
      </c>
      <c r="D15" s="60">
        <v>13681</v>
      </c>
      <c r="E15" s="115">
        <f t="shared" si="2"/>
        <v>199.985382254056</v>
      </c>
      <c r="F15" s="116">
        <f t="shared" si="3"/>
        <v>308.061247466787</v>
      </c>
    </row>
    <row r="16" s="2" customFormat="1" ht="21" customHeight="1" spans="1:6">
      <c r="A16" s="111" t="s">
        <v>156</v>
      </c>
      <c r="B16" s="60">
        <v>973</v>
      </c>
      <c r="C16" s="114"/>
      <c r="D16" s="60">
        <v>1005</v>
      </c>
      <c r="E16" s="115" t="e">
        <f t="shared" si="2"/>
        <v>#DIV/0!</v>
      </c>
      <c r="F16" s="116">
        <f t="shared" si="3"/>
        <v>103.288797533402</v>
      </c>
    </row>
    <row r="17" s="2" customFormat="1" ht="21" customHeight="1" spans="1:6">
      <c r="A17" s="119" t="s">
        <v>543</v>
      </c>
      <c r="B17" s="60">
        <v>153101</v>
      </c>
      <c r="C17" s="60">
        <v>114341</v>
      </c>
      <c r="D17" s="60">
        <v>146702</v>
      </c>
      <c r="E17" s="115">
        <f t="shared" si="2"/>
        <v>128.302183818578</v>
      </c>
      <c r="F17" s="116">
        <f t="shared" si="3"/>
        <v>95.8204061371252</v>
      </c>
    </row>
  </sheetData>
  <mergeCells count="1">
    <mergeCell ref="A1:F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0"/>
  <sheetViews>
    <sheetView workbookViewId="0">
      <selection activeCell="D6" sqref="D6"/>
    </sheetView>
  </sheetViews>
  <sheetFormatPr defaultColWidth="9" defaultRowHeight="14.25" outlineLevelCol="5"/>
  <cols>
    <col min="1" max="1" width="51.25" style="2" customWidth="1"/>
    <col min="2" max="6" width="17.25" style="2" customWidth="1"/>
    <col min="7" max="16384" width="9" style="2"/>
  </cols>
  <sheetData>
    <row r="1" s="2" customFormat="1" ht="24.75" customHeight="1" spans="1:6">
      <c r="A1" s="58" t="s">
        <v>544</v>
      </c>
      <c r="B1" s="58"/>
      <c r="C1" s="58"/>
      <c r="D1" s="58"/>
      <c r="E1" s="58"/>
      <c r="F1" s="58"/>
    </row>
    <row r="2" s="2" customFormat="1" spans="6:6">
      <c r="F2" s="59" t="s">
        <v>123</v>
      </c>
    </row>
    <row r="3" s="2" customFormat="1" ht="31.5" customHeight="1" spans="1:6">
      <c r="A3" s="67" t="s">
        <v>124</v>
      </c>
      <c r="B3" s="67" t="s">
        <v>97</v>
      </c>
      <c r="C3" s="67" t="s">
        <v>95</v>
      </c>
      <c r="D3" s="67" t="s">
        <v>97</v>
      </c>
      <c r="E3" s="87" t="s">
        <v>523</v>
      </c>
      <c r="F3" s="87" t="s">
        <v>99</v>
      </c>
    </row>
    <row r="4" s="2" customFormat="1" ht="28" customHeight="1" spans="1:6">
      <c r="A4" s="111" t="s">
        <v>545</v>
      </c>
      <c r="B4" s="67"/>
      <c r="C4" s="112">
        <v>72</v>
      </c>
      <c r="D4" s="67"/>
      <c r="E4" s="113"/>
      <c r="F4" s="87"/>
    </row>
    <row r="5" s="2" customFormat="1" ht="28" customHeight="1" spans="1:6">
      <c r="A5" s="111" t="s">
        <v>546</v>
      </c>
      <c r="B5" s="67"/>
      <c r="C5" s="112">
        <v>51</v>
      </c>
      <c r="D5" s="67"/>
      <c r="E5" s="113"/>
      <c r="F5" s="87"/>
    </row>
    <row r="6" s="2" customFormat="1" ht="21" customHeight="1" spans="1:6">
      <c r="A6" s="111" t="s">
        <v>547</v>
      </c>
      <c r="B6" s="60">
        <v>391</v>
      </c>
      <c r="C6" s="114">
        <v>979</v>
      </c>
      <c r="D6" s="60">
        <v>1278</v>
      </c>
      <c r="E6" s="115">
        <f t="shared" ref="E6:E9" si="0">D6/C6*100</f>
        <v>130.541368743616</v>
      </c>
      <c r="F6" s="116">
        <f t="shared" ref="F6:F9" si="1">D6/B6*100</f>
        <v>326.854219948849</v>
      </c>
    </row>
    <row r="7" s="2" customFormat="1" ht="21" customHeight="1" spans="1:6">
      <c r="A7" s="111" t="s">
        <v>548</v>
      </c>
      <c r="B7" s="60">
        <v>29</v>
      </c>
      <c r="C7" s="114">
        <v>36</v>
      </c>
      <c r="D7" s="60"/>
      <c r="E7" s="115">
        <f t="shared" si="0"/>
        <v>0</v>
      </c>
      <c r="F7" s="116">
        <f t="shared" si="1"/>
        <v>0</v>
      </c>
    </row>
    <row r="8" s="2" customFormat="1" ht="21" customHeight="1" spans="1:6">
      <c r="A8" s="117" t="s">
        <v>549</v>
      </c>
      <c r="B8" s="60">
        <v>54370</v>
      </c>
      <c r="C8" s="114">
        <v>57029</v>
      </c>
      <c r="D8" s="60">
        <v>49947</v>
      </c>
      <c r="E8" s="115">
        <f t="shared" si="0"/>
        <v>87.5817566501254</v>
      </c>
      <c r="F8" s="116">
        <f t="shared" si="1"/>
        <v>91.8649990803752</v>
      </c>
    </row>
    <row r="9" s="2" customFormat="1" ht="21" customHeight="1" spans="1:6">
      <c r="A9" s="117" t="s">
        <v>550</v>
      </c>
      <c r="B9" s="60">
        <v>281</v>
      </c>
      <c r="C9" s="118">
        <v>1000</v>
      </c>
      <c r="D9" s="60"/>
      <c r="E9" s="115">
        <f t="shared" si="0"/>
        <v>0</v>
      </c>
      <c r="F9" s="116">
        <f t="shared" si="1"/>
        <v>0</v>
      </c>
    </row>
    <row r="10" s="2" customFormat="1" ht="21" customHeight="1" spans="1:6">
      <c r="A10" s="111" t="s">
        <v>551</v>
      </c>
      <c r="B10" s="60"/>
      <c r="C10" s="114"/>
      <c r="D10" s="60"/>
      <c r="E10" s="115"/>
      <c r="F10" s="116"/>
    </row>
    <row r="11" s="2" customFormat="1" ht="21" customHeight="1" spans="1:6">
      <c r="A11" s="111" t="s">
        <v>552</v>
      </c>
      <c r="B11" s="60">
        <v>8700</v>
      </c>
      <c r="C11" s="114"/>
      <c r="D11" s="60"/>
      <c r="E11" s="115"/>
      <c r="F11" s="116"/>
    </row>
    <row r="12" s="2" customFormat="1" ht="21" customHeight="1" spans="1:6">
      <c r="A12" s="111" t="s">
        <v>553</v>
      </c>
      <c r="B12" s="60">
        <v>176</v>
      </c>
      <c r="C12" s="114">
        <v>220</v>
      </c>
      <c r="D12" s="60">
        <v>20</v>
      </c>
      <c r="E12" s="115">
        <f t="shared" ref="E12:E16" si="2">D12/C12*100</f>
        <v>9.09090909090909</v>
      </c>
      <c r="F12" s="116">
        <f t="shared" ref="F12:F16" si="3">D12/B12*100</f>
        <v>11.3636363636364</v>
      </c>
    </row>
    <row r="13" s="2" customFormat="1" ht="21" customHeight="1" spans="1:6">
      <c r="A13" s="111" t="s">
        <v>554</v>
      </c>
      <c r="B13" s="60">
        <v>1</v>
      </c>
      <c r="C13" s="114">
        <v>14</v>
      </c>
      <c r="D13" s="60"/>
      <c r="E13" s="115">
        <f t="shared" si="2"/>
        <v>0</v>
      </c>
      <c r="F13" s="116">
        <f t="shared" si="3"/>
        <v>0</v>
      </c>
    </row>
    <row r="14" s="2" customFormat="1" ht="21" customHeight="1" spans="1:6">
      <c r="A14" s="111" t="s">
        <v>555</v>
      </c>
      <c r="B14" s="60"/>
      <c r="C14" s="114">
        <v>150</v>
      </c>
      <c r="D14" s="60">
        <v>30</v>
      </c>
      <c r="E14" s="115">
        <f t="shared" si="2"/>
        <v>20</v>
      </c>
      <c r="F14" s="116" t="e">
        <f t="shared" si="3"/>
        <v>#DIV/0!</v>
      </c>
    </row>
    <row r="15" s="2" customFormat="1" ht="21" customHeight="1" spans="1:6">
      <c r="A15" s="111" t="s">
        <v>556</v>
      </c>
      <c r="B15" s="60">
        <v>277</v>
      </c>
      <c r="C15" s="114">
        <v>400</v>
      </c>
      <c r="D15" s="60"/>
      <c r="E15" s="115">
        <f t="shared" si="2"/>
        <v>0</v>
      </c>
      <c r="F15" s="116">
        <f t="shared" si="3"/>
        <v>0</v>
      </c>
    </row>
    <row r="16" s="2" customFormat="1" ht="21" customHeight="1" spans="1:6">
      <c r="A16" s="111" t="s">
        <v>557</v>
      </c>
      <c r="B16" s="60">
        <v>374</v>
      </c>
      <c r="C16" s="60">
        <v>470</v>
      </c>
      <c r="D16" s="60">
        <v>475</v>
      </c>
      <c r="E16" s="115">
        <f t="shared" si="2"/>
        <v>101.063829787234</v>
      </c>
      <c r="F16" s="116">
        <f t="shared" si="3"/>
        <v>127.005347593583</v>
      </c>
    </row>
    <row r="17" s="2" customFormat="1" ht="21" customHeight="1" spans="1:6">
      <c r="A17" s="111" t="s">
        <v>558</v>
      </c>
      <c r="B17" s="60">
        <v>47181</v>
      </c>
      <c r="C17" s="60"/>
      <c r="D17" s="60">
        <v>37227</v>
      </c>
      <c r="E17" s="115"/>
      <c r="F17" s="116"/>
    </row>
    <row r="18" s="2" customFormat="1" ht="21" customHeight="1" spans="1:6">
      <c r="A18" s="111" t="s">
        <v>559</v>
      </c>
      <c r="B18" s="60">
        <v>5611</v>
      </c>
      <c r="C18" s="60">
        <v>7355</v>
      </c>
      <c r="D18" s="60">
        <f>7908+35</f>
        <v>7943</v>
      </c>
      <c r="E18" s="115"/>
      <c r="F18" s="116"/>
    </row>
    <row r="19" s="2" customFormat="1" ht="21" customHeight="1" spans="1:6">
      <c r="A19" s="111" t="s">
        <v>560</v>
      </c>
      <c r="B19" s="60">
        <v>2706</v>
      </c>
      <c r="C19" s="60"/>
      <c r="D19" s="60"/>
      <c r="E19" s="115"/>
      <c r="F19" s="116"/>
    </row>
    <row r="20" s="2" customFormat="1" ht="21" customHeight="1" spans="1:6">
      <c r="A20" s="119" t="s">
        <v>540</v>
      </c>
      <c r="B20" s="60">
        <v>120097</v>
      </c>
      <c r="C20" s="60">
        <v>67776</v>
      </c>
      <c r="D20" s="60">
        <v>96920</v>
      </c>
      <c r="E20" s="115">
        <f>D20/C20*100</f>
        <v>143.000472143532</v>
      </c>
      <c r="F20" s="116">
        <f>D20/B20*100</f>
        <v>80.7014330083183</v>
      </c>
    </row>
  </sheetData>
  <mergeCells count="1">
    <mergeCell ref="A1:F1"/>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5"/>
  <sheetViews>
    <sheetView workbookViewId="0">
      <selection activeCell="C7" sqref="C7"/>
    </sheetView>
  </sheetViews>
  <sheetFormatPr defaultColWidth="9" defaultRowHeight="14.25" outlineLevelCol="4"/>
  <cols>
    <col min="1" max="1" width="33.875" style="2"/>
    <col min="2" max="2" width="13.375" style="2" customWidth="1"/>
    <col min="3" max="3" width="15.25" style="2" customWidth="1"/>
    <col min="4" max="4" width="22.125" style="2" customWidth="1"/>
    <col min="5" max="16384" width="9" style="2"/>
  </cols>
  <sheetData>
    <row r="1" s="2" customFormat="1" ht="31.5" customHeight="1" spans="1:4">
      <c r="A1" s="58" t="s">
        <v>561</v>
      </c>
      <c r="B1" s="58"/>
      <c r="C1" s="58"/>
      <c r="D1" s="58"/>
    </row>
    <row r="2" s="2" customFormat="1" ht="18.75" customHeight="1" spans="1:4">
      <c r="A2" s="106"/>
      <c r="B2" s="106"/>
      <c r="C2" s="106"/>
      <c r="D2" s="107" t="s">
        <v>123</v>
      </c>
    </row>
    <row r="3" s="2" customFormat="1" ht="35.25" customHeight="1" spans="1:4">
      <c r="A3" s="28" t="s">
        <v>451</v>
      </c>
      <c r="B3" s="28" t="s">
        <v>94</v>
      </c>
      <c r="C3" s="28" t="s">
        <v>97</v>
      </c>
      <c r="D3" s="28" t="s">
        <v>99</v>
      </c>
    </row>
    <row r="4" s="2" customFormat="1" ht="35.25" customHeight="1" spans="1:4">
      <c r="A4" s="28" t="s">
        <v>562</v>
      </c>
      <c r="B4" s="108">
        <v>1</v>
      </c>
      <c r="C4" s="108">
        <v>8</v>
      </c>
      <c r="D4" s="109">
        <f t="shared" ref="D4:D10" si="0">C4/B4*100</f>
        <v>800</v>
      </c>
    </row>
    <row r="5" s="2" customFormat="1" ht="35.25" customHeight="1" spans="1:4">
      <c r="A5" s="28" t="s">
        <v>563</v>
      </c>
      <c r="B5" s="28">
        <v>943</v>
      </c>
      <c r="C5" s="28">
        <v>726</v>
      </c>
      <c r="D5" s="109">
        <f t="shared" si="0"/>
        <v>76.9883351007423</v>
      </c>
    </row>
    <row r="6" s="2" customFormat="1" ht="35.25" customHeight="1" spans="1:4">
      <c r="A6" s="28" t="s">
        <v>529</v>
      </c>
      <c r="B6" s="108"/>
      <c r="C6" s="108"/>
      <c r="D6" s="109" t="e">
        <f t="shared" si="0"/>
        <v>#DIV/0!</v>
      </c>
    </row>
    <row r="7" s="2" customFormat="1" ht="35.25" customHeight="1" spans="1:4">
      <c r="A7" s="28" t="s">
        <v>564</v>
      </c>
      <c r="B7" s="108">
        <v>99</v>
      </c>
      <c r="C7" s="108"/>
      <c r="D7" s="109">
        <f t="shared" si="0"/>
        <v>0</v>
      </c>
    </row>
    <row r="8" s="2" customFormat="1" ht="35.25" customHeight="1" spans="1:4">
      <c r="A8" s="28" t="s">
        <v>524</v>
      </c>
      <c r="B8" s="108"/>
      <c r="C8" s="108"/>
      <c r="D8" s="109" t="e">
        <f t="shared" si="0"/>
        <v>#DIV/0!</v>
      </c>
    </row>
    <row r="9" s="2" customFormat="1" ht="35.25" customHeight="1" spans="1:4">
      <c r="A9" s="28" t="s">
        <v>565</v>
      </c>
      <c r="B9" s="108"/>
      <c r="C9" s="108"/>
      <c r="D9" s="109" t="e">
        <f t="shared" si="0"/>
        <v>#DIV/0!</v>
      </c>
    </row>
    <row r="10" s="2" customFormat="1" ht="35.25" customHeight="1" spans="1:4">
      <c r="A10" s="28" t="s">
        <v>533</v>
      </c>
      <c r="B10" s="28">
        <v>195</v>
      </c>
      <c r="C10" s="28">
        <v>833</v>
      </c>
      <c r="D10" s="109">
        <f t="shared" si="0"/>
        <v>427.179487179487</v>
      </c>
    </row>
    <row r="11" s="2" customFormat="1" ht="35.25" customHeight="1" spans="1:4">
      <c r="A11" s="28" t="s">
        <v>566</v>
      </c>
      <c r="B11" s="28"/>
      <c r="C11" s="28">
        <v>988</v>
      </c>
      <c r="D11" s="109"/>
    </row>
    <row r="12" s="2" customFormat="1" ht="35.25" customHeight="1" spans="1:4">
      <c r="A12" s="28"/>
      <c r="B12" s="28"/>
      <c r="C12" s="28"/>
      <c r="D12" s="109"/>
    </row>
    <row r="13" s="2" customFormat="1" ht="35.25" customHeight="1" spans="1:4">
      <c r="A13" s="28"/>
      <c r="B13" s="28"/>
      <c r="C13" s="28"/>
      <c r="D13" s="109"/>
    </row>
    <row r="14" s="2" customFormat="1" ht="35.25" customHeight="1" spans="1:4">
      <c r="A14" s="28"/>
      <c r="B14" s="28"/>
      <c r="C14" s="28"/>
      <c r="D14" s="109"/>
    </row>
    <row r="15" s="2" customFormat="1" ht="35.25" customHeight="1" spans="1:5">
      <c r="A15" s="28" t="s">
        <v>503</v>
      </c>
      <c r="B15" s="28">
        <v>1238</v>
      </c>
      <c r="C15" s="28">
        <f>SUM(C4:C14)</f>
        <v>2555</v>
      </c>
      <c r="D15" s="109">
        <f>C15/B15*100</f>
        <v>206.381260096931</v>
      </c>
      <c r="E15" s="110"/>
    </row>
  </sheetData>
  <mergeCells count="1">
    <mergeCell ref="A1:D1"/>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
  <sheetViews>
    <sheetView workbookViewId="0">
      <selection activeCell="B10" sqref="B10"/>
    </sheetView>
  </sheetViews>
  <sheetFormatPr defaultColWidth="9" defaultRowHeight="14.25" outlineLevelRow="3" outlineLevelCol="2"/>
  <cols>
    <col min="1" max="4" width="20" style="2" customWidth="1"/>
    <col min="5" max="16384" width="9" style="2"/>
  </cols>
  <sheetData>
    <row r="1" s="2" customFormat="1" ht="24.75" customHeight="1" spans="1:3">
      <c r="A1" s="58" t="s">
        <v>567</v>
      </c>
      <c r="B1" s="58"/>
      <c r="C1" s="58"/>
    </row>
    <row r="2" s="2" customFormat="1" spans="3:3">
      <c r="C2" s="59" t="s">
        <v>568</v>
      </c>
    </row>
    <row r="3" s="2" customFormat="1" ht="25.5" customHeight="1" spans="1:3">
      <c r="A3" s="67" t="s">
        <v>500</v>
      </c>
      <c r="B3" s="67" t="s">
        <v>569</v>
      </c>
      <c r="C3" s="67" t="s">
        <v>503</v>
      </c>
    </row>
    <row r="4" s="2" customFormat="1" ht="25.5" customHeight="1" spans="1:3">
      <c r="A4" s="68" t="s">
        <v>504</v>
      </c>
      <c r="B4" s="68">
        <v>2555</v>
      </c>
      <c r="C4" s="69">
        <f>SUM(B4:B4)</f>
        <v>2555</v>
      </c>
    </row>
  </sheetData>
  <mergeCells count="1">
    <mergeCell ref="A1:C1"/>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6"/>
  <sheetViews>
    <sheetView workbookViewId="0">
      <selection activeCell="B4" sqref="B4:C4"/>
    </sheetView>
  </sheetViews>
  <sheetFormatPr defaultColWidth="9" defaultRowHeight="14.25" outlineLevelRow="5" outlineLevelCol="2"/>
  <cols>
    <col min="1" max="3" width="27" style="22" customWidth="1"/>
    <col min="4" max="16384" width="9" style="22"/>
  </cols>
  <sheetData>
    <row r="1" s="22" customFormat="1" spans="1:3">
      <c r="A1" s="103" t="s">
        <v>570</v>
      </c>
      <c r="B1" s="103"/>
      <c r="C1" s="103"/>
    </row>
    <row r="2" s="22" customFormat="1" spans="1:3">
      <c r="A2" s="103"/>
      <c r="B2" s="103"/>
      <c r="C2" s="103"/>
    </row>
    <row r="3" s="22" customFormat="1" spans="3:3">
      <c r="C3" s="22" t="s">
        <v>516</v>
      </c>
    </row>
    <row r="4" s="102" customFormat="1" ht="39" customHeight="1" spans="1:3">
      <c r="A4" s="104" t="s">
        <v>500</v>
      </c>
      <c r="B4" s="105" t="s">
        <v>517</v>
      </c>
      <c r="C4" s="104" t="s">
        <v>518</v>
      </c>
    </row>
    <row r="5" s="102" customFormat="1" ht="39" customHeight="1" spans="1:3">
      <c r="A5" s="104"/>
      <c r="B5" s="104" t="s">
        <v>571</v>
      </c>
      <c r="C5" s="104" t="s">
        <v>571</v>
      </c>
    </row>
    <row r="6" s="22" customFormat="1" ht="54" customHeight="1" spans="1:3">
      <c r="A6" s="28" t="s">
        <v>504</v>
      </c>
      <c r="B6" s="28">
        <v>25.72</v>
      </c>
      <c r="C6" s="28">
        <v>23.3</v>
      </c>
    </row>
  </sheetData>
  <mergeCells count="2">
    <mergeCell ref="A4:A5"/>
    <mergeCell ref="A1:C2"/>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8"/>
  <sheetViews>
    <sheetView workbookViewId="0">
      <pane xSplit="1" ySplit="3" topLeftCell="B39" activePane="bottomRight" state="frozen"/>
      <selection/>
      <selection pane="topRight"/>
      <selection pane="bottomLeft"/>
      <selection pane="bottomRight" activeCell="G56" sqref="G56"/>
    </sheetView>
  </sheetViews>
  <sheetFormatPr defaultColWidth="9.125" defaultRowHeight="14.25" outlineLevelCol="6"/>
  <cols>
    <col min="1" max="1" width="23.75" style="2" customWidth="1"/>
    <col min="2" max="3" width="15.375" style="2" customWidth="1"/>
    <col min="4" max="4" width="16.5" style="2" customWidth="1"/>
    <col min="5" max="7" width="15.375" style="2" customWidth="1"/>
    <col min="8" max="253" width="9.125" style="2" customWidth="1"/>
    <col min="254" max="16384" width="9.125" style="2"/>
  </cols>
  <sheetData>
    <row r="1" s="2" customFormat="1" ht="33.95" customHeight="1" spans="1:7">
      <c r="A1" s="84" t="s">
        <v>572</v>
      </c>
      <c r="B1" s="84"/>
      <c r="C1" s="84"/>
      <c r="D1" s="84"/>
      <c r="E1" s="84"/>
      <c r="F1" s="84"/>
      <c r="G1" s="84"/>
    </row>
    <row r="2" s="2" customFormat="1" ht="17.1" customHeight="1" spans="1:7">
      <c r="A2" s="95"/>
      <c r="B2" s="95"/>
      <c r="C2" s="95"/>
      <c r="D2" s="95"/>
      <c r="E2" s="95"/>
      <c r="F2" s="95"/>
      <c r="G2" s="96" t="s">
        <v>123</v>
      </c>
    </row>
    <row r="3" s="2" customFormat="1" ht="28.5" customHeight="1" spans="1:7">
      <c r="A3" s="86" t="s">
        <v>93</v>
      </c>
      <c r="B3" s="60" t="s">
        <v>94</v>
      </c>
      <c r="C3" s="60" t="s">
        <v>95</v>
      </c>
      <c r="D3" s="60" t="s">
        <v>96</v>
      </c>
      <c r="E3" s="60" t="s">
        <v>97</v>
      </c>
      <c r="F3" s="87" t="s">
        <v>98</v>
      </c>
      <c r="G3" s="87" t="s">
        <v>99</v>
      </c>
    </row>
    <row r="4" s="2" customFormat="1" ht="16.9" customHeight="1" spans="1:7">
      <c r="A4" s="90" t="s">
        <v>573</v>
      </c>
      <c r="B4" s="93">
        <v>4761</v>
      </c>
      <c r="C4" s="90">
        <v>1943</v>
      </c>
      <c r="D4" s="90">
        <v>1943</v>
      </c>
      <c r="E4" s="93">
        <v>1942</v>
      </c>
      <c r="F4" s="90">
        <f>(E4/D4)*100</f>
        <v>99.9485331960885</v>
      </c>
      <c r="G4" s="91">
        <f>E4/B4*100</f>
        <v>40.78975005251</v>
      </c>
    </row>
    <row r="5" s="2" customFormat="1" ht="17.1" customHeight="1" spans="1:7">
      <c r="A5" s="97" t="s">
        <v>574</v>
      </c>
      <c r="B5" s="93">
        <v>4761</v>
      </c>
      <c r="C5" s="86">
        <v>1943</v>
      </c>
      <c r="D5" s="86">
        <v>1943</v>
      </c>
      <c r="E5" s="93">
        <v>1942</v>
      </c>
      <c r="F5" s="90">
        <f>(E5/D5)*100</f>
        <v>99.9485331960885</v>
      </c>
      <c r="G5" s="91">
        <f>E5/B5*100</f>
        <v>40.78975005251</v>
      </c>
    </row>
    <row r="6" s="2" customFormat="1" ht="17.1" customHeight="1" spans="1:7">
      <c r="A6" s="98" t="s">
        <v>575</v>
      </c>
      <c r="B6" s="89"/>
      <c r="C6" s="99"/>
      <c r="D6" s="99"/>
      <c r="E6" s="89"/>
      <c r="F6" s="90"/>
      <c r="G6" s="93"/>
    </row>
    <row r="7" s="2" customFormat="1" ht="17.1" customHeight="1" spans="1:7">
      <c r="A7" s="98" t="s">
        <v>576</v>
      </c>
      <c r="B7" s="89"/>
      <c r="C7" s="99"/>
      <c r="D7" s="99"/>
      <c r="E7" s="89"/>
      <c r="F7" s="98"/>
      <c r="G7" s="93"/>
    </row>
    <row r="8" s="2" customFormat="1" ht="17.1" customHeight="1" spans="1:7">
      <c r="A8" s="98" t="s">
        <v>577</v>
      </c>
      <c r="B8" s="93"/>
      <c r="C8" s="98"/>
      <c r="D8" s="98"/>
      <c r="E8" s="93"/>
      <c r="F8" s="98"/>
      <c r="G8" s="93"/>
    </row>
    <row r="9" s="2" customFormat="1" ht="17.1" customHeight="1" spans="1:7">
      <c r="A9" s="98" t="s">
        <v>578</v>
      </c>
      <c r="B9" s="93"/>
      <c r="C9" s="98"/>
      <c r="D9" s="98"/>
      <c r="E9" s="93"/>
      <c r="F9" s="98"/>
      <c r="G9" s="93"/>
    </row>
    <row r="10" s="2" customFormat="1" ht="17.1" customHeight="1" spans="1:7">
      <c r="A10" s="98" t="s">
        <v>579</v>
      </c>
      <c r="B10" s="93"/>
      <c r="C10" s="98"/>
      <c r="D10" s="98"/>
      <c r="E10" s="93"/>
      <c r="F10" s="98"/>
      <c r="G10" s="93"/>
    </row>
    <row r="11" s="2" customFormat="1" ht="17.1" customHeight="1" spans="1:7">
      <c r="A11" s="98" t="s">
        <v>580</v>
      </c>
      <c r="B11" s="93"/>
      <c r="C11" s="98"/>
      <c r="D11" s="98"/>
      <c r="E11" s="93"/>
      <c r="F11" s="98"/>
      <c r="G11" s="93"/>
    </row>
    <row r="12" s="2" customFormat="1" ht="17.1" customHeight="1" spans="1:7">
      <c r="A12" s="98" t="s">
        <v>581</v>
      </c>
      <c r="B12" s="93"/>
      <c r="C12" s="98"/>
      <c r="D12" s="98"/>
      <c r="E12" s="93"/>
      <c r="F12" s="98"/>
      <c r="G12" s="93"/>
    </row>
    <row r="13" s="2" customFormat="1" ht="17.1" customHeight="1" spans="1:7">
      <c r="A13" s="98" t="s">
        <v>582</v>
      </c>
      <c r="B13" s="93"/>
      <c r="C13" s="98"/>
      <c r="D13" s="98"/>
      <c r="E13" s="93"/>
      <c r="F13" s="98"/>
      <c r="G13" s="93"/>
    </row>
    <row r="14" s="2" customFormat="1" ht="17.1" customHeight="1" spans="1:7">
      <c r="A14" s="98" t="s">
        <v>583</v>
      </c>
      <c r="B14" s="93"/>
      <c r="C14" s="98"/>
      <c r="D14" s="98"/>
      <c r="E14" s="93"/>
      <c r="F14" s="98"/>
      <c r="G14" s="93"/>
    </row>
    <row r="15" s="2" customFormat="1" ht="17.1" customHeight="1" spans="1:7">
      <c r="A15" s="98" t="s">
        <v>584</v>
      </c>
      <c r="B15" s="93"/>
      <c r="C15" s="98"/>
      <c r="D15" s="98"/>
      <c r="E15" s="93"/>
      <c r="F15" s="98"/>
      <c r="G15" s="93"/>
    </row>
    <row r="16" s="2" customFormat="1" ht="17.1" customHeight="1" spans="1:7">
      <c r="A16" s="98" t="s">
        <v>585</v>
      </c>
      <c r="B16" s="93"/>
      <c r="C16" s="98"/>
      <c r="D16" s="98"/>
      <c r="E16" s="93"/>
      <c r="F16" s="98"/>
      <c r="G16" s="93"/>
    </row>
    <row r="17" s="2" customFormat="1" ht="17.1" customHeight="1" spans="1:7">
      <c r="A17" s="98" t="s">
        <v>586</v>
      </c>
      <c r="B17" s="93"/>
      <c r="C17" s="98"/>
      <c r="D17" s="98"/>
      <c r="E17" s="93"/>
      <c r="F17" s="98"/>
      <c r="G17" s="93"/>
    </row>
    <row r="18" s="2" customFormat="1" ht="17.1" customHeight="1" spans="1:7">
      <c r="A18" s="98" t="s">
        <v>587</v>
      </c>
      <c r="B18" s="93"/>
      <c r="C18" s="98"/>
      <c r="D18" s="98"/>
      <c r="E18" s="93"/>
      <c r="F18" s="98"/>
      <c r="G18" s="93"/>
    </row>
    <row r="19" s="2" customFormat="1" ht="17.1" customHeight="1" spans="1:7">
      <c r="A19" s="98" t="s">
        <v>588</v>
      </c>
      <c r="B19" s="93"/>
      <c r="C19" s="98"/>
      <c r="D19" s="98"/>
      <c r="E19" s="93"/>
      <c r="F19" s="98"/>
      <c r="G19" s="93"/>
    </row>
    <row r="20" s="2" customFormat="1" ht="16.9" customHeight="1" spans="1:7">
      <c r="A20" s="98" t="s">
        <v>589</v>
      </c>
      <c r="B20" s="93"/>
      <c r="C20" s="98"/>
      <c r="D20" s="98"/>
      <c r="E20" s="93"/>
      <c r="F20" s="98"/>
      <c r="G20" s="93"/>
    </row>
    <row r="21" s="2" customFormat="1" ht="16.9" customHeight="1" spans="1:7">
      <c r="A21" s="98" t="s">
        <v>590</v>
      </c>
      <c r="B21" s="93"/>
      <c r="C21" s="98"/>
      <c r="D21" s="98"/>
      <c r="E21" s="93"/>
      <c r="F21" s="98"/>
      <c r="G21" s="93"/>
    </row>
    <row r="22" s="2" customFormat="1" ht="16.9" customHeight="1" spans="1:7">
      <c r="A22" s="98" t="s">
        <v>591</v>
      </c>
      <c r="B22" s="93"/>
      <c r="C22" s="98"/>
      <c r="D22" s="98"/>
      <c r="E22" s="93"/>
      <c r="F22" s="98"/>
      <c r="G22" s="93"/>
    </row>
    <row r="23" s="2" customFormat="1" ht="17.1" customHeight="1" spans="1:7">
      <c r="A23" s="98" t="s">
        <v>592</v>
      </c>
      <c r="B23" s="93"/>
      <c r="C23" s="98"/>
      <c r="D23" s="98"/>
      <c r="E23" s="93"/>
      <c r="F23" s="98"/>
      <c r="G23" s="93"/>
    </row>
    <row r="24" s="2" customFormat="1" ht="17.1" customHeight="1" spans="1:7">
      <c r="A24" s="98" t="s">
        <v>593</v>
      </c>
      <c r="B24" s="93"/>
      <c r="C24" s="98"/>
      <c r="D24" s="98"/>
      <c r="E24" s="93"/>
      <c r="F24" s="98"/>
      <c r="G24" s="93"/>
    </row>
    <row r="25" s="2" customFormat="1" ht="17.1" customHeight="1" spans="1:7">
      <c r="A25" s="98" t="s">
        <v>594</v>
      </c>
      <c r="B25" s="93"/>
      <c r="C25" s="98"/>
      <c r="D25" s="98"/>
      <c r="E25" s="93"/>
      <c r="F25" s="98"/>
      <c r="G25" s="93"/>
    </row>
    <row r="26" s="2" customFormat="1" ht="17.1" customHeight="1" spans="1:7">
      <c r="A26" s="98" t="s">
        <v>595</v>
      </c>
      <c r="B26" s="93"/>
      <c r="C26" s="98"/>
      <c r="D26" s="98"/>
      <c r="E26" s="93"/>
      <c r="F26" s="98"/>
      <c r="G26" s="93"/>
    </row>
    <row r="27" s="2" customFormat="1" ht="17.1" customHeight="1" spans="1:7">
      <c r="A27" s="98" t="s">
        <v>596</v>
      </c>
      <c r="B27" s="93"/>
      <c r="C27" s="98"/>
      <c r="D27" s="98"/>
      <c r="E27" s="93"/>
      <c r="F27" s="98"/>
      <c r="G27" s="93"/>
    </row>
    <row r="28" s="2" customFormat="1" ht="17.1" customHeight="1" spans="1:7">
      <c r="A28" s="98" t="s">
        <v>597</v>
      </c>
      <c r="B28" s="93"/>
      <c r="C28" s="98"/>
      <c r="D28" s="98"/>
      <c r="E28" s="93"/>
      <c r="F28" s="98"/>
      <c r="G28" s="93"/>
    </row>
    <row r="29" s="2" customFormat="1" ht="17.1" customHeight="1" spans="1:7">
      <c r="A29" s="98" t="s">
        <v>598</v>
      </c>
      <c r="B29" s="93"/>
      <c r="C29" s="98"/>
      <c r="D29" s="98"/>
      <c r="E29" s="93"/>
      <c r="F29" s="98"/>
      <c r="G29" s="93"/>
    </row>
    <row r="30" s="2" customFormat="1" ht="17.1" customHeight="1" spans="1:7">
      <c r="A30" s="98" t="s">
        <v>599</v>
      </c>
      <c r="B30" s="93"/>
      <c r="C30" s="98"/>
      <c r="D30" s="98"/>
      <c r="E30" s="93"/>
      <c r="F30" s="98"/>
      <c r="G30" s="93"/>
    </row>
    <row r="31" s="2" customFormat="1" ht="17.1" customHeight="1" spans="1:7">
      <c r="A31" s="98" t="s">
        <v>600</v>
      </c>
      <c r="B31" s="93"/>
      <c r="C31" s="98"/>
      <c r="D31" s="98"/>
      <c r="E31" s="93"/>
      <c r="F31" s="98"/>
      <c r="G31" s="93"/>
    </row>
    <row r="32" s="2" customFormat="1" ht="17.1" customHeight="1" spans="1:7">
      <c r="A32" s="98" t="s">
        <v>601</v>
      </c>
      <c r="B32" s="93"/>
      <c r="C32" s="98"/>
      <c r="D32" s="98"/>
      <c r="E32" s="93"/>
      <c r="F32" s="98"/>
      <c r="G32" s="93"/>
    </row>
    <row r="33" s="2" customFormat="1" ht="17.1" customHeight="1" spans="1:7">
      <c r="A33" s="98" t="s">
        <v>602</v>
      </c>
      <c r="B33" s="93"/>
      <c r="C33" s="98"/>
      <c r="D33" s="98"/>
      <c r="E33" s="93"/>
      <c r="F33" s="98"/>
      <c r="G33" s="93"/>
    </row>
    <row r="34" s="2" customFormat="1" ht="17.1" customHeight="1" spans="1:7">
      <c r="A34" s="98" t="s">
        <v>603</v>
      </c>
      <c r="B34" s="93"/>
      <c r="C34" s="98"/>
      <c r="D34" s="98"/>
      <c r="E34" s="93"/>
      <c r="F34" s="98"/>
      <c r="G34" s="93"/>
    </row>
    <row r="35" s="2" customFormat="1" ht="17.1" customHeight="1" spans="1:7">
      <c r="A35" s="98" t="s">
        <v>604</v>
      </c>
      <c r="B35" s="93"/>
      <c r="C35" s="98"/>
      <c r="D35" s="98"/>
      <c r="E35" s="93"/>
      <c r="F35" s="98"/>
      <c r="G35" s="93"/>
    </row>
    <row r="36" s="2" customFormat="1" ht="16.9" customHeight="1" spans="1:7">
      <c r="A36" s="98" t="s">
        <v>605</v>
      </c>
      <c r="B36" s="93"/>
      <c r="C36" s="98"/>
      <c r="D36" s="98"/>
      <c r="E36" s="93"/>
      <c r="F36" s="98"/>
      <c r="G36" s="93"/>
    </row>
    <row r="37" s="2" customFormat="1" ht="16.9" customHeight="1" spans="1:7">
      <c r="A37" s="98" t="s">
        <v>606</v>
      </c>
      <c r="B37" s="93"/>
      <c r="C37" s="98"/>
      <c r="D37" s="98"/>
      <c r="E37" s="93"/>
      <c r="F37" s="98"/>
      <c r="G37" s="93"/>
    </row>
    <row r="38" s="2" customFormat="1" ht="16.9" customHeight="1" spans="1:7">
      <c r="A38" s="98" t="s">
        <v>607</v>
      </c>
      <c r="B38" s="89"/>
      <c r="C38" s="99"/>
      <c r="D38" s="99"/>
      <c r="E38" s="89"/>
      <c r="F38" s="98"/>
      <c r="G38" s="91"/>
    </row>
    <row r="39" s="2" customFormat="1" ht="16.9" customHeight="1" spans="1:7">
      <c r="A39" s="98" t="s">
        <v>608</v>
      </c>
      <c r="B39" s="93"/>
      <c r="C39" s="98"/>
      <c r="D39" s="98"/>
      <c r="E39" s="93"/>
      <c r="F39" s="98"/>
      <c r="G39" s="93"/>
    </row>
    <row r="40" s="2" customFormat="1" ht="16.9" customHeight="1" spans="1:7">
      <c r="A40" s="98" t="s">
        <v>609</v>
      </c>
      <c r="B40" s="93"/>
      <c r="C40" s="98"/>
      <c r="D40" s="98"/>
      <c r="E40" s="93"/>
      <c r="F40" s="98"/>
      <c r="G40" s="93"/>
    </row>
    <row r="41" s="2" customFormat="1" ht="16.9" customHeight="1" spans="1:7">
      <c r="A41" s="98" t="s">
        <v>610</v>
      </c>
      <c r="B41" s="93"/>
      <c r="C41" s="98"/>
      <c r="D41" s="98"/>
      <c r="E41" s="93"/>
      <c r="F41" s="98"/>
      <c r="G41" s="93"/>
    </row>
    <row r="42" s="2" customFormat="1" ht="16.9" customHeight="1" spans="1:7">
      <c r="A42" s="98" t="s">
        <v>611</v>
      </c>
      <c r="B42" s="93"/>
      <c r="C42" s="98"/>
      <c r="D42" s="98"/>
      <c r="E42" s="93"/>
      <c r="F42" s="98"/>
      <c r="G42" s="93"/>
    </row>
    <row r="43" s="2" customFormat="1" ht="16.9" customHeight="1" spans="1:7">
      <c r="A43" s="98" t="s">
        <v>612</v>
      </c>
      <c r="B43" s="93"/>
      <c r="C43" s="98"/>
      <c r="D43" s="98"/>
      <c r="E43" s="93"/>
      <c r="F43" s="98"/>
      <c r="G43" s="93"/>
    </row>
    <row r="44" s="2" customFormat="1" ht="16.9" customHeight="1" spans="1:7">
      <c r="A44" s="98" t="s">
        <v>613</v>
      </c>
      <c r="B44" s="93">
        <v>4761</v>
      </c>
      <c r="C44" s="98"/>
      <c r="D44" s="98"/>
      <c r="E44" s="93"/>
      <c r="F44" s="90"/>
      <c r="G44" s="91"/>
    </row>
    <row r="45" s="2" customFormat="1" ht="16.9" customHeight="1" spans="1:7">
      <c r="A45" s="98" t="s">
        <v>614</v>
      </c>
      <c r="B45" s="93"/>
      <c r="C45" s="98"/>
      <c r="D45" s="98"/>
      <c r="E45" s="93"/>
      <c r="F45" s="98"/>
      <c r="G45" s="93"/>
    </row>
    <row r="46" s="2" customFormat="1" ht="17.1" customHeight="1" spans="1:7">
      <c r="A46" s="98" t="s">
        <v>615</v>
      </c>
      <c r="B46" s="93"/>
      <c r="C46" s="98"/>
      <c r="D46" s="98"/>
      <c r="E46" s="93"/>
      <c r="F46" s="98"/>
      <c r="G46" s="93"/>
    </row>
    <row r="47" s="2" customFormat="1" ht="17.1" customHeight="1" spans="1:7">
      <c r="A47" s="98" t="s">
        <v>616</v>
      </c>
      <c r="B47" s="93"/>
      <c r="C47" s="98"/>
      <c r="D47" s="98"/>
      <c r="E47" s="93"/>
      <c r="F47" s="98"/>
      <c r="G47" s="93"/>
    </row>
    <row r="48" s="2" customFormat="1" ht="16.9" customHeight="1" spans="1:7">
      <c r="A48" s="98" t="s">
        <v>617</v>
      </c>
      <c r="B48" s="93"/>
      <c r="C48" s="98"/>
      <c r="D48" s="98"/>
      <c r="E48" s="93"/>
      <c r="F48" s="98"/>
      <c r="G48" s="93"/>
    </row>
    <row r="49" s="2" customFormat="1" ht="16.9" customHeight="1" spans="1:7">
      <c r="A49" s="98" t="s">
        <v>618</v>
      </c>
      <c r="B49" s="93">
        <v>4761</v>
      </c>
      <c r="C49" s="98"/>
      <c r="D49" s="98"/>
      <c r="E49" s="93"/>
      <c r="F49" s="90"/>
      <c r="G49" s="91"/>
    </row>
    <row r="50" s="2" customFormat="1" ht="17.1" customHeight="1" spans="1:7">
      <c r="A50" s="98" t="s">
        <v>619</v>
      </c>
      <c r="B50" s="89"/>
      <c r="C50" s="99"/>
      <c r="D50" s="99"/>
      <c r="E50" s="89"/>
      <c r="F50" s="90"/>
      <c r="G50" s="91"/>
    </row>
    <row r="51" s="2" customFormat="1" ht="17.1" customHeight="1" spans="1:7">
      <c r="A51" s="98" t="s">
        <v>620</v>
      </c>
      <c r="B51" s="89"/>
      <c r="C51" s="99"/>
      <c r="D51" s="99"/>
      <c r="E51" s="89"/>
      <c r="F51" s="99"/>
      <c r="G51" s="93"/>
    </row>
    <row r="52" s="2" customFormat="1" ht="17.1" customHeight="1" spans="1:7">
      <c r="A52" s="98" t="s">
        <v>621</v>
      </c>
      <c r="B52" s="89"/>
      <c r="C52" s="99"/>
      <c r="D52" s="99"/>
      <c r="E52" s="89"/>
      <c r="F52" s="90"/>
      <c r="G52" s="91"/>
    </row>
    <row r="53" s="2" customFormat="1" ht="17.1" customHeight="1" spans="1:7">
      <c r="A53" s="98" t="s">
        <v>622</v>
      </c>
      <c r="B53" s="93"/>
      <c r="C53" s="98"/>
      <c r="D53" s="98"/>
      <c r="E53" s="93"/>
      <c r="F53" s="98"/>
      <c r="G53" s="93"/>
    </row>
    <row r="54" s="2" customFormat="1" ht="16.9" customHeight="1" spans="1:7">
      <c r="A54" s="98" t="s">
        <v>623</v>
      </c>
      <c r="B54" s="93"/>
      <c r="C54" s="98">
        <v>1943</v>
      </c>
      <c r="D54" s="98">
        <v>1943</v>
      </c>
      <c r="E54" s="93">
        <v>1942</v>
      </c>
      <c r="F54" s="100">
        <f>(E54/D54)*100</f>
        <v>99.9485331960885</v>
      </c>
      <c r="G54" s="91" t="e">
        <f>E54/B54*100</f>
        <v>#DIV/0!</v>
      </c>
    </row>
    <row r="55" spans="1:7">
      <c r="A55" s="97" t="s">
        <v>624</v>
      </c>
      <c r="B55" s="101">
        <f>B4</f>
        <v>4761</v>
      </c>
      <c r="C55" s="101">
        <f>C4</f>
        <v>1943</v>
      </c>
      <c r="D55" s="101">
        <f>D4</f>
        <v>1943</v>
      </c>
      <c r="E55" s="101">
        <f>E4</f>
        <v>1942</v>
      </c>
      <c r="F55" s="100">
        <f>(E55/D55)*100</f>
        <v>99.9485331960885</v>
      </c>
      <c r="G55" s="91">
        <f>E55/B55*100</f>
        <v>40.78975005251</v>
      </c>
    </row>
    <row r="56" spans="1:7">
      <c r="A56" s="97" t="s">
        <v>112</v>
      </c>
      <c r="B56" s="101">
        <v>27</v>
      </c>
      <c r="C56" s="97"/>
      <c r="D56" s="97"/>
      <c r="E56" s="101">
        <v>16</v>
      </c>
      <c r="F56" s="100" t="e">
        <f>(E56/D56)*100</f>
        <v>#DIV/0!</v>
      </c>
      <c r="G56" s="91">
        <f>E56/B56*100</f>
        <v>59.2592592592593</v>
      </c>
    </row>
    <row r="57" spans="1:7">
      <c r="A57" s="97" t="s">
        <v>119</v>
      </c>
      <c r="B57" s="101">
        <v>2</v>
      </c>
      <c r="C57" s="97"/>
      <c r="D57" s="97"/>
      <c r="E57" s="101">
        <v>29</v>
      </c>
      <c r="F57" s="100" t="e">
        <f>(E57/D57)*100</f>
        <v>#DIV/0!</v>
      </c>
      <c r="G57" s="91">
        <f>E57/B57*100</f>
        <v>1450</v>
      </c>
    </row>
    <row r="58" spans="1:7">
      <c r="A58" s="97" t="s">
        <v>625</v>
      </c>
      <c r="B58" s="101">
        <f>SUM(B55:B57)</f>
        <v>4790</v>
      </c>
      <c r="C58" s="97"/>
      <c r="D58" s="97"/>
      <c r="E58" s="101">
        <f>SUM(E55:E57)</f>
        <v>1987</v>
      </c>
      <c r="F58" s="100" t="e">
        <f>(E58/D58)*100</f>
        <v>#DIV/0!</v>
      </c>
      <c r="G58" s="91">
        <f>E58/B58*100</f>
        <v>41.482254697286</v>
      </c>
    </row>
  </sheetData>
  <mergeCells count="1">
    <mergeCell ref="A1:G1"/>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7"/>
  <sheetViews>
    <sheetView workbookViewId="0">
      <pane xSplit="1" ySplit="3" topLeftCell="B10" activePane="bottomRight" state="frozen"/>
      <selection/>
      <selection pane="topRight"/>
      <selection pane="bottomLeft"/>
      <selection pane="bottomRight" activeCell="B28" sqref="B28"/>
    </sheetView>
  </sheetViews>
  <sheetFormatPr defaultColWidth="9.125" defaultRowHeight="14.25" outlineLevelCol="6"/>
  <cols>
    <col min="1" max="1" width="35" style="2" customWidth="1"/>
    <col min="2" max="6" width="11.875" style="2" customWidth="1"/>
    <col min="7" max="7" width="11.875" style="1" customWidth="1"/>
    <col min="8" max="253" width="9.125" style="2" customWidth="1"/>
    <col min="254" max="16384" width="9.125" style="2"/>
  </cols>
  <sheetData>
    <row r="1" s="2" customFormat="1" ht="33.95" customHeight="1" spans="1:7">
      <c r="A1" s="84" t="s">
        <v>626</v>
      </c>
      <c r="B1" s="84"/>
      <c r="C1" s="84"/>
      <c r="D1" s="84"/>
      <c r="E1" s="84"/>
      <c r="F1" s="84"/>
      <c r="G1" s="84"/>
    </row>
    <row r="2" s="2" customFormat="1" ht="17.1" customHeight="1" spans="1:7">
      <c r="A2" s="85" t="s">
        <v>123</v>
      </c>
      <c r="B2" s="85"/>
      <c r="C2" s="85"/>
      <c r="D2" s="85"/>
      <c r="E2" s="85"/>
      <c r="F2" s="85"/>
      <c r="G2" s="85"/>
    </row>
    <row r="3" s="2" customFormat="1" ht="30.75" customHeight="1" spans="1:7">
      <c r="A3" s="86" t="s">
        <v>93</v>
      </c>
      <c r="B3" s="60" t="s">
        <v>94</v>
      </c>
      <c r="C3" s="60" t="s">
        <v>95</v>
      </c>
      <c r="D3" s="60" t="s">
        <v>96</v>
      </c>
      <c r="E3" s="60" t="s">
        <v>97</v>
      </c>
      <c r="F3" s="87" t="s">
        <v>98</v>
      </c>
      <c r="G3" s="87" t="s">
        <v>99</v>
      </c>
    </row>
    <row r="4" s="2" customFormat="1" ht="16.9" customHeight="1" spans="1:7">
      <c r="A4" s="88" t="s">
        <v>627</v>
      </c>
      <c r="B4" s="88"/>
      <c r="C4" s="89">
        <v>25</v>
      </c>
      <c r="D4" s="89">
        <v>18</v>
      </c>
      <c r="E4" s="89">
        <v>9</v>
      </c>
      <c r="F4" s="90">
        <f t="shared" ref="F4:F9" si="0">(E4/D4)*100</f>
        <v>50</v>
      </c>
      <c r="G4" s="91" t="e">
        <f t="shared" ref="G4:G9" si="1">E4/B4*100</f>
        <v>#DIV/0!</v>
      </c>
    </row>
    <row r="5" s="2" customFormat="1" ht="17.1" customHeight="1" spans="1:7">
      <c r="A5" s="92" t="s">
        <v>132</v>
      </c>
      <c r="B5" s="92"/>
      <c r="C5" s="89"/>
      <c r="D5" s="89"/>
      <c r="E5" s="89"/>
      <c r="F5" s="89"/>
      <c r="G5" s="93"/>
    </row>
    <row r="6" s="2" customFormat="1" ht="17.1" customHeight="1" spans="1:7">
      <c r="A6" s="94" t="s">
        <v>243</v>
      </c>
      <c r="B6" s="94"/>
      <c r="C6" s="89"/>
      <c r="D6" s="89"/>
      <c r="E6" s="89"/>
      <c r="F6" s="89"/>
      <c r="G6" s="93"/>
    </row>
    <row r="7" s="2" customFormat="1" ht="17.1" customHeight="1" spans="1:7">
      <c r="A7" s="94" t="s">
        <v>628</v>
      </c>
      <c r="B7" s="94"/>
      <c r="C7" s="89"/>
      <c r="D7" s="89"/>
      <c r="E7" s="89"/>
      <c r="F7" s="89"/>
      <c r="G7" s="93"/>
    </row>
    <row r="8" s="2" customFormat="1" ht="17.1" customHeight="1" spans="1:7">
      <c r="A8" s="94" t="s">
        <v>627</v>
      </c>
      <c r="B8" s="94"/>
      <c r="C8" s="89">
        <v>25</v>
      </c>
      <c r="D8" s="89">
        <v>18</v>
      </c>
      <c r="E8" s="89">
        <v>9</v>
      </c>
      <c r="F8" s="90">
        <f t="shared" si="0"/>
        <v>50</v>
      </c>
      <c r="G8" s="91" t="e">
        <f t="shared" si="1"/>
        <v>#DIV/0!</v>
      </c>
    </row>
    <row r="9" s="2" customFormat="1" ht="17.1" customHeight="1" spans="1:7">
      <c r="A9" s="94" t="s">
        <v>629</v>
      </c>
      <c r="B9" s="94"/>
      <c r="C9" s="89">
        <v>25</v>
      </c>
      <c r="D9" s="89">
        <v>18</v>
      </c>
      <c r="E9" s="89">
        <v>9</v>
      </c>
      <c r="F9" s="90">
        <f t="shared" si="0"/>
        <v>50</v>
      </c>
      <c r="G9" s="91" t="e">
        <f t="shared" si="1"/>
        <v>#DIV/0!</v>
      </c>
    </row>
    <row r="10" s="2" customFormat="1" ht="17.1" customHeight="1" spans="1:7">
      <c r="A10" s="94" t="s">
        <v>630</v>
      </c>
      <c r="B10" s="94"/>
      <c r="C10" s="89"/>
      <c r="D10" s="89"/>
      <c r="E10" s="89"/>
      <c r="F10" s="89"/>
      <c r="G10" s="93"/>
    </row>
    <row r="11" s="2" customFormat="1" ht="17.1" customHeight="1" spans="1:7">
      <c r="A11" s="94" t="s">
        <v>631</v>
      </c>
      <c r="B11" s="94"/>
      <c r="C11" s="89"/>
      <c r="D11" s="89"/>
      <c r="E11" s="89"/>
      <c r="F11" s="89"/>
      <c r="G11" s="93"/>
    </row>
    <row r="12" s="2" customFormat="1" ht="17.1" customHeight="1" spans="1:7">
      <c r="A12" s="94" t="s">
        <v>632</v>
      </c>
      <c r="B12" s="94"/>
      <c r="C12" s="89"/>
      <c r="D12" s="89"/>
      <c r="E12" s="89"/>
      <c r="F12" s="89"/>
      <c r="G12" s="93"/>
    </row>
    <row r="13" s="2" customFormat="1" ht="17.1" customHeight="1" spans="1:7">
      <c r="A13" s="94" t="s">
        <v>633</v>
      </c>
      <c r="B13" s="94"/>
      <c r="C13" s="89"/>
      <c r="D13" s="89"/>
      <c r="E13" s="89"/>
      <c r="F13" s="89"/>
      <c r="G13" s="93"/>
    </row>
    <row r="14" s="2" customFormat="1" ht="17.1" customHeight="1" spans="1:7">
      <c r="A14" s="94" t="s">
        <v>634</v>
      </c>
      <c r="B14" s="94"/>
      <c r="C14" s="89">
        <v>25</v>
      </c>
      <c r="D14" s="89">
        <v>18</v>
      </c>
      <c r="E14" s="89">
        <v>9</v>
      </c>
      <c r="F14" s="90">
        <f>(E14/D14)*100</f>
        <v>50</v>
      </c>
      <c r="G14" s="91" t="e">
        <f>E14/B14*100</f>
        <v>#DIV/0!</v>
      </c>
    </row>
    <row r="15" s="2" customFormat="1" ht="17.1" customHeight="1" spans="1:7">
      <c r="A15" s="94" t="s">
        <v>635</v>
      </c>
      <c r="B15" s="94"/>
      <c r="C15" s="89"/>
      <c r="D15" s="89"/>
      <c r="E15" s="89"/>
      <c r="F15" s="89"/>
      <c r="G15" s="93"/>
    </row>
    <row r="16" s="2" customFormat="1" ht="17.1" customHeight="1" spans="1:7">
      <c r="A16" s="92" t="s">
        <v>636</v>
      </c>
      <c r="B16" s="92"/>
      <c r="C16" s="89"/>
      <c r="D16" s="89"/>
      <c r="E16" s="89"/>
      <c r="F16" s="89"/>
      <c r="G16" s="93"/>
    </row>
    <row r="17" s="2" customFormat="1" ht="17.1" customHeight="1" spans="1:7">
      <c r="A17" s="94" t="s">
        <v>637</v>
      </c>
      <c r="B17" s="94"/>
      <c r="C17" s="89"/>
      <c r="D17" s="89"/>
      <c r="E17" s="89"/>
      <c r="F17" s="89"/>
      <c r="G17" s="93"/>
    </row>
    <row r="18" s="2" customFormat="1" ht="17.1" customHeight="1" spans="1:7">
      <c r="A18" s="94" t="s">
        <v>638</v>
      </c>
      <c r="B18" s="94"/>
      <c r="C18" s="89"/>
      <c r="D18" s="89"/>
      <c r="E18" s="89"/>
      <c r="F18" s="89"/>
      <c r="G18" s="93"/>
    </row>
    <row r="19" s="2" customFormat="1" ht="17.1" customHeight="1" spans="1:7">
      <c r="A19" s="94" t="s">
        <v>639</v>
      </c>
      <c r="B19" s="94"/>
      <c r="C19" s="89"/>
      <c r="D19" s="89"/>
      <c r="E19" s="89"/>
      <c r="F19" s="89"/>
      <c r="G19" s="93"/>
    </row>
    <row r="20" s="2" customFormat="1" ht="16.9" customHeight="1" spans="1:7">
      <c r="A20" s="94" t="s">
        <v>640</v>
      </c>
      <c r="B20" s="94"/>
      <c r="C20" s="89"/>
      <c r="D20" s="89"/>
      <c r="E20" s="89"/>
      <c r="F20" s="89"/>
      <c r="G20" s="93"/>
    </row>
    <row r="21" s="2" customFormat="1" ht="16.9" customHeight="1" spans="1:7">
      <c r="A21" s="94" t="s">
        <v>641</v>
      </c>
      <c r="B21" s="94"/>
      <c r="C21" s="89"/>
      <c r="D21" s="89"/>
      <c r="E21" s="89"/>
      <c r="F21" s="89"/>
      <c r="G21" s="93"/>
    </row>
    <row r="22" s="2" customFormat="1" ht="16.9" customHeight="1" spans="1:7">
      <c r="A22" s="94" t="s">
        <v>642</v>
      </c>
      <c r="B22" s="94"/>
      <c r="C22" s="89"/>
      <c r="D22" s="89"/>
      <c r="E22" s="89"/>
      <c r="F22" s="89"/>
      <c r="G22" s="93"/>
    </row>
    <row r="23" s="2" customFormat="1" ht="17.1" customHeight="1" spans="1:7">
      <c r="A23" s="94" t="s">
        <v>643</v>
      </c>
      <c r="B23" s="94"/>
      <c r="C23" s="89"/>
      <c r="D23" s="89"/>
      <c r="E23" s="89"/>
      <c r="F23" s="89"/>
      <c r="G23" s="93"/>
    </row>
    <row r="24" s="2" customFormat="1" ht="17.1" customHeight="1" spans="1:7">
      <c r="A24" s="94" t="s">
        <v>644</v>
      </c>
      <c r="B24" s="94"/>
      <c r="C24" s="89"/>
      <c r="D24" s="89"/>
      <c r="E24" s="89"/>
      <c r="F24" s="89"/>
      <c r="G24" s="93"/>
    </row>
    <row r="25" s="2" customFormat="1" ht="17.1" customHeight="1" spans="1:7">
      <c r="A25" s="94" t="s">
        <v>645</v>
      </c>
      <c r="B25" s="94"/>
      <c r="C25" s="89"/>
      <c r="D25" s="89"/>
      <c r="E25" s="89"/>
      <c r="F25" s="89"/>
      <c r="G25" s="93"/>
    </row>
    <row r="26" s="2" customFormat="1" ht="17.1" customHeight="1" spans="1:7">
      <c r="A26" s="94" t="s">
        <v>646</v>
      </c>
      <c r="B26" s="94"/>
      <c r="C26" s="89"/>
      <c r="D26" s="89"/>
      <c r="E26" s="89"/>
      <c r="F26" s="89"/>
      <c r="G26" s="93"/>
    </row>
    <row r="27" s="2" customFormat="1" ht="17.1" customHeight="1" spans="1:7">
      <c r="A27" s="92" t="s">
        <v>647</v>
      </c>
      <c r="B27" s="92"/>
      <c r="C27" s="89"/>
      <c r="D27" s="89"/>
      <c r="E27" s="89"/>
      <c r="F27" s="89"/>
      <c r="G27" s="93"/>
    </row>
    <row r="28" s="2" customFormat="1" ht="17.1" customHeight="1" spans="1:7">
      <c r="A28" s="94" t="s">
        <v>648</v>
      </c>
      <c r="B28" s="94"/>
      <c r="C28" s="89"/>
      <c r="D28" s="89"/>
      <c r="E28" s="89"/>
      <c r="F28" s="89"/>
      <c r="G28" s="93"/>
    </row>
    <row r="29" s="2" customFormat="1" ht="17.1" customHeight="1" spans="1:7">
      <c r="A29" s="94" t="s">
        <v>649</v>
      </c>
      <c r="B29" s="94"/>
      <c r="C29" s="89"/>
      <c r="D29" s="89"/>
      <c r="E29" s="89"/>
      <c r="F29" s="89"/>
      <c r="G29" s="93"/>
    </row>
    <row r="30" s="2" customFormat="1" ht="17.1" customHeight="1" spans="1:7">
      <c r="A30" s="94" t="s">
        <v>650</v>
      </c>
      <c r="B30" s="94"/>
      <c r="C30" s="89"/>
      <c r="D30" s="89"/>
      <c r="E30" s="89"/>
      <c r="F30" s="89"/>
      <c r="G30" s="93"/>
    </row>
    <row r="31" s="2" customFormat="1" ht="17.1" customHeight="1" spans="1:7">
      <c r="A31" s="94" t="s">
        <v>651</v>
      </c>
      <c r="B31" s="94"/>
      <c r="C31" s="89"/>
      <c r="D31" s="89"/>
      <c r="E31" s="89"/>
      <c r="F31" s="89"/>
      <c r="G31" s="93"/>
    </row>
    <row r="32" s="2" customFormat="1" ht="17.1" customHeight="1" spans="1:7">
      <c r="A32" s="94" t="s">
        <v>652</v>
      </c>
      <c r="B32" s="94"/>
      <c r="C32" s="89"/>
      <c r="D32" s="89"/>
      <c r="E32" s="89"/>
      <c r="F32" s="89"/>
      <c r="G32" s="93"/>
    </row>
    <row r="33" s="2" customFormat="1" ht="17.1" customHeight="1" spans="1:7">
      <c r="A33" s="94" t="s">
        <v>653</v>
      </c>
      <c r="B33" s="94"/>
      <c r="C33" s="89"/>
      <c r="D33" s="89"/>
      <c r="E33" s="89"/>
      <c r="F33" s="89"/>
      <c r="G33" s="93"/>
    </row>
    <row r="34" spans="1:7">
      <c r="A34" s="92" t="s">
        <v>654</v>
      </c>
      <c r="B34" s="92">
        <f>B4</f>
        <v>0</v>
      </c>
      <c r="C34" s="92">
        <f>C4</f>
        <v>25</v>
      </c>
      <c r="D34" s="92">
        <f>D4</f>
        <v>18</v>
      </c>
      <c r="E34" s="92">
        <f>E4</f>
        <v>9</v>
      </c>
      <c r="F34" s="90">
        <f>(E34/D34)*100</f>
        <v>50</v>
      </c>
      <c r="G34" s="91" t="e">
        <f>E34/B34*100</f>
        <v>#DIV/0!</v>
      </c>
    </row>
    <row r="35" spans="1:7">
      <c r="A35" s="92" t="s">
        <v>541</v>
      </c>
      <c r="B35" s="92">
        <v>4761</v>
      </c>
      <c r="C35" s="88"/>
      <c r="D35" s="88"/>
      <c r="E35" s="92">
        <v>1969</v>
      </c>
      <c r="F35" s="90" t="e">
        <f>(E35/D35)*100</f>
        <v>#DIV/0!</v>
      </c>
      <c r="G35" s="91">
        <f>E35/B35*100</f>
        <v>41.3568578029826</v>
      </c>
    </row>
    <row r="36" spans="1:7">
      <c r="A36" s="92" t="s">
        <v>156</v>
      </c>
      <c r="B36" s="92">
        <v>29</v>
      </c>
      <c r="C36" s="88"/>
      <c r="D36" s="88"/>
      <c r="E36" s="92">
        <v>9</v>
      </c>
      <c r="F36" s="90" t="e">
        <f>(E36/D36)*100</f>
        <v>#DIV/0!</v>
      </c>
      <c r="G36" s="91">
        <f>E36/B36*100</f>
        <v>31.0344827586207</v>
      </c>
    </row>
    <row r="37" spans="1:7">
      <c r="A37" s="92" t="s">
        <v>655</v>
      </c>
      <c r="B37" s="92">
        <f>SUM(B34:B36)</f>
        <v>4790</v>
      </c>
      <c r="C37" s="88"/>
      <c r="D37" s="88"/>
      <c r="E37" s="92">
        <f>SUM(E34:E36)</f>
        <v>1987</v>
      </c>
      <c r="F37" s="90" t="e">
        <f>(E37/D37)*100</f>
        <v>#DIV/0!</v>
      </c>
      <c r="G37" s="91">
        <f>E37/B37*100</f>
        <v>41.482254697286</v>
      </c>
    </row>
  </sheetData>
  <mergeCells count="2">
    <mergeCell ref="A1:G1"/>
    <mergeCell ref="A2:G2"/>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2"/>
  <sheetViews>
    <sheetView workbookViewId="0">
      <selection activeCell="A2" sqref="A2:G2"/>
    </sheetView>
  </sheetViews>
  <sheetFormatPr defaultColWidth="9.125" defaultRowHeight="14.25" outlineLevelCol="6"/>
  <cols>
    <col min="1" max="1" width="35" style="2" customWidth="1"/>
    <col min="2" max="6" width="11.875" style="2" customWidth="1"/>
    <col min="7" max="7" width="11.875" style="1" customWidth="1"/>
    <col min="8" max="253" width="9.125" style="2" customWidth="1"/>
    <col min="254" max="16384" width="9.125" style="2"/>
  </cols>
  <sheetData>
    <row r="1" s="2" customFormat="1" ht="33.95" customHeight="1" spans="1:7">
      <c r="A1" s="84" t="s">
        <v>656</v>
      </c>
      <c r="B1" s="84"/>
      <c r="C1" s="84"/>
      <c r="D1" s="84"/>
      <c r="E1" s="84"/>
      <c r="F1" s="84"/>
      <c r="G1" s="84"/>
    </row>
    <row r="2" s="2" customFormat="1" ht="17.1" customHeight="1" spans="1:7">
      <c r="A2" s="85" t="s">
        <v>123</v>
      </c>
      <c r="B2" s="85"/>
      <c r="C2" s="85"/>
      <c r="D2" s="85"/>
      <c r="E2" s="85"/>
      <c r="F2" s="85"/>
      <c r="G2" s="85"/>
    </row>
    <row r="3" s="2" customFormat="1" ht="30.75" customHeight="1" spans="1:7">
      <c r="A3" s="86" t="s">
        <v>93</v>
      </c>
      <c r="B3" s="60" t="s">
        <v>94</v>
      </c>
      <c r="C3" s="60" t="s">
        <v>95</v>
      </c>
      <c r="D3" s="60" t="s">
        <v>96</v>
      </c>
      <c r="E3" s="60" t="s">
        <v>97</v>
      </c>
      <c r="F3" s="87" t="s">
        <v>98</v>
      </c>
      <c r="G3" s="87" t="s">
        <v>99</v>
      </c>
    </row>
    <row r="4" s="2" customFormat="1" ht="16.9" customHeight="1" spans="1:7">
      <c r="A4" s="88" t="s">
        <v>627</v>
      </c>
      <c r="B4" s="88"/>
      <c r="C4" s="89">
        <v>25</v>
      </c>
      <c r="D4" s="89">
        <v>18</v>
      </c>
      <c r="E4" s="89">
        <v>9</v>
      </c>
      <c r="F4" s="90">
        <f t="shared" ref="F4:F9" si="0">(E4/D4)*100</f>
        <v>50</v>
      </c>
      <c r="G4" s="91" t="e">
        <f t="shared" ref="G4:G9" si="1">E4/B4*100</f>
        <v>#DIV/0!</v>
      </c>
    </row>
    <row r="5" s="2" customFormat="1" ht="17.1" customHeight="1" spans="1:7">
      <c r="A5" s="92" t="s">
        <v>132</v>
      </c>
      <c r="B5" s="92"/>
      <c r="C5" s="89"/>
      <c r="D5" s="89"/>
      <c r="E5" s="89"/>
      <c r="F5" s="89"/>
      <c r="G5" s="93"/>
    </row>
    <row r="6" s="2" customFormat="1" ht="17.1" customHeight="1" spans="1:7">
      <c r="A6" s="94" t="s">
        <v>243</v>
      </c>
      <c r="B6" s="94"/>
      <c r="C6" s="89"/>
      <c r="D6" s="89"/>
      <c r="E6" s="89"/>
      <c r="F6" s="89"/>
      <c r="G6" s="93"/>
    </row>
    <row r="7" s="2" customFormat="1" ht="17.1" customHeight="1" spans="1:7">
      <c r="A7" s="94" t="s">
        <v>628</v>
      </c>
      <c r="B7" s="94"/>
      <c r="C7" s="89"/>
      <c r="D7" s="89"/>
      <c r="E7" s="89"/>
      <c r="F7" s="89"/>
      <c r="G7" s="93"/>
    </row>
    <row r="8" s="2" customFormat="1" ht="17.1" customHeight="1" spans="1:7">
      <c r="A8" s="94" t="s">
        <v>627</v>
      </c>
      <c r="B8" s="94"/>
      <c r="C8" s="89">
        <v>25</v>
      </c>
      <c r="D8" s="89">
        <v>18</v>
      </c>
      <c r="E8" s="89">
        <v>9</v>
      </c>
      <c r="F8" s="90">
        <f t="shared" si="0"/>
        <v>50</v>
      </c>
      <c r="G8" s="91" t="e">
        <f t="shared" si="1"/>
        <v>#DIV/0!</v>
      </c>
    </row>
    <row r="9" s="2" customFormat="1" ht="17.1" customHeight="1" spans="1:7">
      <c r="A9" s="94" t="s">
        <v>629</v>
      </c>
      <c r="B9" s="94"/>
      <c r="C9" s="89">
        <v>25</v>
      </c>
      <c r="D9" s="89">
        <v>18</v>
      </c>
      <c r="E9" s="89">
        <v>9</v>
      </c>
      <c r="F9" s="90">
        <f t="shared" si="0"/>
        <v>50</v>
      </c>
      <c r="G9" s="91" t="e">
        <f t="shared" si="1"/>
        <v>#DIV/0!</v>
      </c>
    </row>
    <row r="10" s="2" customFormat="1" ht="17.1" customHeight="1" spans="1:7">
      <c r="A10" s="94" t="s">
        <v>630</v>
      </c>
      <c r="B10" s="94"/>
      <c r="C10" s="89"/>
      <c r="D10" s="89"/>
      <c r="E10" s="89"/>
      <c r="F10" s="89"/>
      <c r="G10" s="93"/>
    </row>
    <row r="11" s="2" customFormat="1" ht="17.1" customHeight="1" spans="1:7">
      <c r="A11" s="94" t="s">
        <v>631</v>
      </c>
      <c r="B11" s="94"/>
      <c r="C11" s="89"/>
      <c r="D11" s="89"/>
      <c r="E11" s="89"/>
      <c r="F11" s="89"/>
      <c r="G11" s="93"/>
    </row>
    <row r="12" s="2" customFormat="1" ht="17.1" customHeight="1" spans="1:7">
      <c r="A12" s="94" t="s">
        <v>632</v>
      </c>
      <c r="B12" s="94"/>
      <c r="C12" s="89"/>
      <c r="D12" s="89"/>
      <c r="E12" s="89"/>
      <c r="F12" s="89"/>
      <c r="G12" s="93"/>
    </row>
    <row r="13" s="2" customFormat="1" ht="17.1" customHeight="1" spans="1:7">
      <c r="A13" s="94" t="s">
        <v>633</v>
      </c>
      <c r="B13" s="94"/>
      <c r="C13" s="89"/>
      <c r="D13" s="89"/>
      <c r="E13" s="89"/>
      <c r="F13" s="89"/>
      <c r="G13" s="93"/>
    </row>
    <row r="14" s="2" customFormat="1" ht="17.1" customHeight="1" spans="1:7">
      <c r="A14" s="94" t="s">
        <v>634</v>
      </c>
      <c r="B14" s="94"/>
      <c r="C14" s="89">
        <v>25</v>
      </c>
      <c r="D14" s="89">
        <v>18</v>
      </c>
      <c r="E14" s="89">
        <v>9</v>
      </c>
      <c r="F14" s="90">
        <f>(E14/D14)*100</f>
        <v>50</v>
      </c>
      <c r="G14" s="91" t="e">
        <f>E14/B14*100</f>
        <v>#DIV/0!</v>
      </c>
    </row>
    <row r="15" s="2" customFormat="1" ht="17.1" customHeight="1" spans="1:7">
      <c r="A15" s="94" t="s">
        <v>635</v>
      </c>
      <c r="B15" s="94"/>
      <c r="C15" s="89"/>
      <c r="D15" s="89"/>
      <c r="E15" s="89"/>
      <c r="F15" s="89"/>
      <c r="G15" s="93"/>
    </row>
    <row r="16" s="2" customFormat="1" ht="17.1" customHeight="1" spans="1:7">
      <c r="A16" s="92" t="s">
        <v>636</v>
      </c>
      <c r="B16" s="92"/>
      <c r="C16" s="89"/>
      <c r="D16" s="89"/>
      <c r="E16" s="89"/>
      <c r="F16" s="89"/>
      <c r="G16" s="93"/>
    </row>
    <row r="17" s="2" customFormat="1" ht="17.1" customHeight="1" spans="1:7">
      <c r="A17" s="94" t="s">
        <v>637</v>
      </c>
      <c r="B17" s="94"/>
      <c r="C17" s="89"/>
      <c r="D17" s="89"/>
      <c r="E17" s="89"/>
      <c r="F17" s="89"/>
      <c r="G17" s="93"/>
    </row>
    <row r="18" s="2" customFormat="1" ht="17.1" customHeight="1" spans="1:7">
      <c r="A18" s="94" t="s">
        <v>638</v>
      </c>
      <c r="B18" s="94"/>
      <c r="C18" s="89"/>
      <c r="D18" s="89"/>
      <c r="E18" s="89"/>
      <c r="F18" s="89"/>
      <c r="G18" s="93"/>
    </row>
    <row r="19" s="2" customFormat="1" ht="17.1" customHeight="1" spans="1:7">
      <c r="A19" s="94" t="s">
        <v>639</v>
      </c>
      <c r="B19" s="94"/>
      <c r="C19" s="89"/>
      <c r="D19" s="89"/>
      <c r="E19" s="89"/>
      <c r="F19" s="89"/>
      <c r="G19" s="93"/>
    </row>
    <row r="20" s="2" customFormat="1" ht="16.9" customHeight="1" spans="1:7">
      <c r="A20" s="94" t="s">
        <v>640</v>
      </c>
      <c r="B20" s="94"/>
      <c r="C20" s="89"/>
      <c r="D20" s="89"/>
      <c r="E20" s="89"/>
      <c r="F20" s="89"/>
      <c r="G20" s="93"/>
    </row>
    <row r="21" s="2" customFormat="1" ht="16.9" customHeight="1" spans="1:7">
      <c r="A21" s="94" t="s">
        <v>641</v>
      </c>
      <c r="B21" s="94"/>
      <c r="C21" s="89"/>
      <c r="D21" s="89"/>
      <c r="E21" s="89"/>
      <c r="F21" s="89"/>
      <c r="G21" s="93"/>
    </row>
    <row r="22" s="2" customFormat="1" ht="16.9" customHeight="1" spans="1:7">
      <c r="A22" s="94" t="s">
        <v>642</v>
      </c>
      <c r="B22" s="94"/>
      <c r="C22" s="89"/>
      <c r="D22" s="89"/>
      <c r="E22" s="89"/>
      <c r="F22" s="89"/>
      <c r="G22" s="93"/>
    </row>
    <row r="23" s="2" customFormat="1" ht="17.1" customHeight="1" spans="1:7">
      <c r="A23" s="94" t="s">
        <v>643</v>
      </c>
      <c r="B23" s="94"/>
      <c r="C23" s="89"/>
      <c r="D23" s="89"/>
      <c r="E23" s="89"/>
      <c r="F23" s="89"/>
      <c r="G23" s="93"/>
    </row>
    <row r="24" s="2" customFormat="1" ht="17.1" customHeight="1" spans="1:7">
      <c r="A24" s="94" t="s">
        <v>644</v>
      </c>
      <c r="B24" s="94"/>
      <c r="C24" s="89"/>
      <c r="D24" s="89"/>
      <c r="E24" s="89"/>
      <c r="F24" s="89"/>
      <c r="G24" s="93"/>
    </row>
    <row r="25" s="2" customFormat="1" ht="17.1" customHeight="1" spans="1:7">
      <c r="A25" s="94" t="s">
        <v>645</v>
      </c>
      <c r="B25" s="94"/>
      <c r="C25" s="89"/>
      <c r="D25" s="89"/>
      <c r="E25" s="89"/>
      <c r="F25" s="89"/>
      <c r="G25" s="93"/>
    </row>
    <row r="26" s="2" customFormat="1" ht="17.1" customHeight="1" spans="1:7">
      <c r="A26" s="94" t="s">
        <v>646</v>
      </c>
      <c r="B26" s="94"/>
      <c r="C26" s="89"/>
      <c r="D26" s="89"/>
      <c r="E26" s="89"/>
      <c r="F26" s="89"/>
      <c r="G26" s="93"/>
    </row>
    <row r="27" s="2" customFormat="1" ht="17.1" customHeight="1" spans="1:7">
      <c r="A27" s="92" t="s">
        <v>647</v>
      </c>
      <c r="B27" s="92"/>
      <c r="C27" s="89"/>
      <c r="D27" s="89"/>
      <c r="E27" s="89"/>
      <c r="F27" s="89"/>
      <c r="G27" s="93"/>
    </row>
    <row r="28" s="2" customFormat="1" ht="17.1" customHeight="1" spans="1:7">
      <c r="A28" s="94" t="s">
        <v>648</v>
      </c>
      <c r="B28" s="94"/>
      <c r="C28" s="89"/>
      <c r="D28" s="89"/>
      <c r="E28" s="89"/>
      <c r="F28" s="89"/>
      <c r="G28" s="93"/>
    </row>
    <row r="29" s="2" customFormat="1" ht="17.1" customHeight="1" spans="1:7">
      <c r="A29" s="94" t="s">
        <v>649</v>
      </c>
      <c r="B29" s="94"/>
      <c r="C29" s="89"/>
      <c r="D29" s="89"/>
      <c r="E29" s="89"/>
      <c r="F29" s="89"/>
      <c r="G29" s="93"/>
    </row>
    <row r="30" s="2" customFormat="1" ht="17.1" customHeight="1" spans="1:7">
      <c r="A30" s="94" t="s">
        <v>650</v>
      </c>
      <c r="B30" s="94"/>
      <c r="C30" s="89"/>
      <c r="D30" s="89"/>
      <c r="E30" s="89"/>
      <c r="F30" s="89"/>
      <c r="G30" s="93"/>
    </row>
    <row r="31" s="2" customFormat="1" ht="17.1" customHeight="1" spans="1:7">
      <c r="A31" s="94" t="s">
        <v>651</v>
      </c>
      <c r="B31" s="94"/>
      <c r="C31" s="89"/>
      <c r="D31" s="89"/>
      <c r="E31" s="89"/>
      <c r="F31" s="89"/>
      <c r="G31" s="93"/>
    </row>
    <row r="32" s="2" customFormat="1" ht="17.1" customHeight="1" spans="1:7">
      <c r="A32" s="94" t="s">
        <v>652</v>
      </c>
      <c r="B32" s="94"/>
      <c r="C32" s="89"/>
      <c r="D32" s="89"/>
      <c r="E32" s="89"/>
      <c r="F32" s="89"/>
      <c r="G32" s="93"/>
    </row>
    <row r="33" s="2" customFormat="1" ht="17.1" customHeight="1" spans="1:7">
      <c r="A33" s="94" t="s">
        <v>653</v>
      </c>
      <c r="B33" s="94"/>
      <c r="C33" s="89"/>
      <c r="D33" s="89"/>
      <c r="E33" s="89"/>
      <c r="F33" s="89"/>
      <c r="G33" s="93"/>
    </row>
    <row r="34" s="2" customFormat="1" spans="7:7">
      <c r="G34" s="1"/>
    </row>
    <row r="35" s="2" customFormat="1" spans="7:7">
      <c r="G35" s="1"/>
    </row>
    <row r="36" s="2" customFormat="1" spans="7:7">
      <c r="G36" s="1"/>
    </row>
    <row r="37" s="2" customFormat="1" spans="7:7">
      <c r="G37" s="1"/>
    </row>
    <row r="38" s="2" customFormat="1" spans="7:7">
      <c r="G38" s="1"/>
    </row>
    <row r="39" s="2" customFormat="1" spans="7:7">
      <c r="G39" s="1"/>
    </row>
    <row r="40" s="2" customFormat="1" spans="7:7">
      <c r="G40" s="1"/>
    </row>
    <row r="41" s="2" customFormat="1" spans="7:7">
      <c r="G41" s="1"/>
    </row>
    <row r="42" s="2" customFormat="1" spans="7:7">
      <c r="G42" s="1"/>
    </row>
    <row r="43" s="2" customFormat="1" spans="7:7">
      <c r="G43" s="1"/>
    </row>
    <row r="44" s="2" customFormat="1" spans="7:7">
      <c r="G44" s="1"/>
    </row>
    <row r="45" s="2" customFormat="1" spans="7:7">
      <c r="G45" s="1"/>
    </row>
    <row r="46" s="2" customFormat="1" spans="7:7">
      <c r="G46" s="1"/>
    </row>
    <row r="47" s="2" customFormat="1" spans="7:7">
      <c r="G47" s="1"/>
    </row>
    <row r="48" s="2" customFormat="1" spans="7:7">
      <c r="G48" s="1"/>
    </row>
    <row r="49" s="2" customFormat="1" spans="7:7">
      <c r="G49" s="1"/>
    </row>
    <row r="50" s="2" customFormat="1" spans="7:7">
      <c r="G50" s="1"/>
    </row>
    <row r="51" s="2" customFormat="1" spans="7:7">
      <c r="G51" s="1"/>
    </row>
    <row r="52" s="2" customFormat="1" spans="7:7">
      <c r="G52" s="1"/>
    </row>
    <row r="53" s="2" customFormat="1" spans="7:7">
      <c r="G53" s="1"/>
    </row>
    <row r="54" s="2" customFormat="1" spans="7:7">
      <c r="G54" s="1"/>
    </row>
    <row r="55" s="2" customFormat="1" spans="7:7">
      <c r="G55" s="1"/>
    </row>
    <row r="56" s="2" customFormat="1" spans="7:7">
      <c r="G56" s="1"/>
    </row>
    <row r="57" s="2" customFormat="1" spans="7:7">
      <c r="G57" s="1"/>
    </row>
    <row r="58" s="2" customFormat="1" spans="7:7">
      <c r="G58" s="1"/>
    </row>
    <row r="59" s="2" customFormat="1" spans="7:7">
      <c r="G59" s="1"/>
    </row>
    <row r="60" s="2" customFormat="1" spans="7:7">
      <c r="G60" s="1"/>
    </row>
    <row r="61" s="2" customFormat="1" spans="7:7">
      <c r="G61" s="1"/>
    </row>
    <row r="62" s="2" customFormat="1" spans="7:7">
      <c r="G62" s="1"/>
    </row>
    <row r="63" s="2" customFormat="1" spans="7:7">
      <c r="G63" s="1"/>
    </row>
    <row r="64" s="2" customFormat="1" spans="7:7">
      <c r="G64" s="1"/>
    </row>
    <row r="65" s="2" customFormat="1" spans="7:7">
      <c r="G65" s="1"/>
    </row>
    <row r="66" s="2" customFormat="1" spans="7:7">
      <c r="G66" s="1"/>
    </row>
    <row r="67" s="2" customFormat="1" spans="7:7">
      <c r="G67" s="1"/>
    </row>
    <row r="68" s="2" customFormat="1" spans="7:7">
      <c r="G68" s="1"/>
    </row>
    <row r="69" s="2" customFormat="1" spans="7:7">
      <c r="G69" s="1"/>
    </row>
    <row r="70" s="2" customFormat="1" spans="7:7">
      <c r="G70" s="1"/>
    </row>
    <row r="71" s="2" customFormat="1" spans="7:7">
      <c r="G71" s="1"/>
    </row>
    <row r="72" s="2" customFormat="1" spans="7:7">
      <c r="G72" s="1"/>
    </row>
    <row r="73" s="2" customFormat="1" spans="7:7">
      <c r="G73" s="1"/>
    </row>
    <row r="74" s="2" customFormat="1" spans="7:7">
      <c r="G74" s="1"/>
    </row>
    <row r="75" s="2" customFormat="1" spans="7:7">
      <c r="G75" s="1"/>
    </row>
    <row r="76" s="2" customFormat="1" spans="7:7">
      <c r="G76" s="1"/>
    </row>
    <row r="77" s="2" customFormat="1" spans="7:7">
      <c r="G77" s="1"/>
    </row>
    <row r="78" s="2" customFormat="1" spans="7:7">
      <c r="G78" s="1"/>
    </row>
    <row r="79" s="2" customFormat="1" spans="7:7">
      <c r="G79" s="1"/>
    </row>
    <row r="80" s="2" customFormat="1" spans="7:7">
      <c r="G80" s="1"/>
    </row>
    <row r="81" s="2" customFormat="1" spans="7:7">
      <c r="G81" s="1"/>
    </row>
    <row r="82" s="2" customFormat="1" spans="7:7">
      <c r="G82" s="1"/>
    </row>
    <row r="83" s="2" customFormat="1" spans="7:7">
      <c r="G83" s="1"/>
    </row>
    <row r="84" s="2" customFormat="1" spans="7:7">
      <c r="G84" s="1"/>
    </row>
    <row r="85" s="2" customFormat="1" spans="7:7">
      <c r="G85" s="1"/>
    </row>
    <row r="86" s="2" customFormat="1" spans="7:7">
      <c r="G86" s="1"/>
    </row>
    <row r="87" s="2" customFormat="1" spans="7:7">
      <c r="G87" s="1"/>
    </row>
    <row r="88" s="2" customFormat="1" spans="7:7">
      <c r="G88" s="1"/>
    </row>
    <row r="89" s="2" customFormat="1" spans="7:7">
      <c r="G89" s="1"/>
    </row>
    <row r="90" s="2" customFormat="1" spans="7:7">
      <c r="G90" s="1"/>
    </row>
    <row r="91" s="2" customFormat="1" spans="7:7">
      <c r="G91" s="1"/>
    </row>
    <row r="92" s="2" customFormat="1" spans="7:7">
      <c r="G92" s="1"/>
    </row>
    <row r="93" s="2" customFormat="1" spans="7:7">
      <c r="G93" s="1"/>
    </row>
    <row r="94" s="2" customFormat="1" spans="7:7">
      <c r="G94" s="1"/>
    </row>
    <row r="95" s="2" customFormat="1" spans="7:7">
      <c r="G95" s="1"/>
    </row>
    <row r="96" s="2" customFormat="1" spans="7:7">
      <c r="G96" s="1"/>
    </row>
    <row r="97" s="2" customFormat="1" spans="7:7">
      <c r="G97" s="1"/>
    </row>
    <row r="98" s="2" customFormat="1" spans="7:7">
      <c r="G98" s="1"/>
    </row>
    <row r="99" s="2" customFormat="1" spans="7:7">
      <c r="G99" s="1"/>
    </row>
    <row r="100" s="2" customFormat="1" spans="7:7">
      <c r="G100" s="1"/>
    </row>
    <row r="101" s="2" customFormat="1" spans="7:7">
      <c r="G101" s="1"/>
    </row>
    <row r="102" s="2" customFormat="1" spans="7:7">
      <c r="G102" s="1"/>
    </row>
    <row r="103" s="2" customFormat="1" spans="7:7">
      <c r="G103" s="1"/>
    </row>
    <row r="104" s="2" customFormat="1" spans="7:7">
      <c r="G104" s="1"/>
    </row>
    <row r="105" s="2" customFormat="1" spans="7:7">
      <c r="G105" s="1"/>
    </row>
    <row r="106" s="2" customFormat="1" spans="7:7">
      <c r="G106" s="1"/>
    </row>
    <row r="107" s="2" customFormat="1" spans="7:7">
      <c r="G107" s="1"/>
    </row>
    <row r="108" s="2" customFormat="1" spans="7:7">
      <c r="G108" s="1"/>
    </row>
    <row r="109" s="2" customFormat="1" spans="7:7">
      <c r="G109" s="1"/>
    </row>
    <row r="110" s="2" customFormat="1" spans="7:7">
      <c r="G110" s="1"/>
    </row>
    <row r="111" s="2" customFormat="1" spans="7:7">
      <c r="G111" s="1"/>
    </row>
    <row r="112" s="2" customFormat="1" spans="7:7">
      <c r="G112" s="1"/>
    </row>
    <row r="113" s="2" customFormat="1" spans="7:7">
      <c r="G113" s="1"/>
    </row>
    <row r="114" s="2" customFormat="1" spans="7:7">
      <c r="G114" s="1"/>
    </row>
    <row r="115" s="2" customFormat="1" spans="7:7">
      <c r="G115" s="1"/>
    </row>
    <row r="116" s="2" customFormat="1" spans="7:7">
      <c r="G116" s="1"/>
    </row>
    <row r="117" s="2" customFormat="1" spans="7:7">
      <c r="G117" s="1"/>
    </row>
    <row r="118" s="2" customFormat="1" spans="7:7">
      <c r="G118" s="1"/>
    </row>
    <row r="119" s="2" customFormat="1" spans="7:7">
      <c r="G119" s="1"/>
    </row>
    <row r="120" s="2" customFormat="1" spans="7:7">
      <c r="G120" s="1"/>
    </row>
    <row r="121" s="2" customFormat="1" spans="7:7">
      <c r="G121" s="1"/>
    </row>
    <row r="122" s="2" customFormat="1" spans="7:7">
      <c r="G122" s="1"/>
    </row>
  </sheetData>
  <mergeCells count="2">
    <mergeCell ref="A1:G1"/>
    <mergeCell ref="A2:G2"/>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workbookViewId="0">
      <selection activeCell="C14" sqref="C14"/>
    </sheetView>
  </sheetViews>
  <sheetFormatPr defaultColWidth="8.8" defaultRowHeight="14.25" outlineLevelCol="3"/>
  <cols>
    <col min="1" max="1" width="40.6" style="71" customWidth="1"/>
    <col min="2" max="2" width="8.8" style="71"/>
    <col min="3" max="3" width="10.8" style="71" customWidth="1"/>
    <col min="4" max="4" width="11.9" style="71" customWidth="1"/>
  </cols>
  <sheetData>
    <row r="1" s="70" customFormat="1" ht="20.25" spans="1:4">
      <c r="A1" s="72" t="s">
        <v>19</v>
      </c>
      <c r="B1" s="72"/>
      <c r="C1" s="72"/>
      <c r="D1" s="72"/>
    </row>
    <row r="2" s="70" customFormat="1" spans="1:4">
      <c r="A2" s="73"/>
      <c r="B2" s="73"/>
      <c r="C2" s="74" t="s">
        <v>123</v>
      </c>
      <c r="D2" s="75"/>
    </row>
    <row r="3" s="70" customFormat="1" spans="1:4">
      <c r="A3" s="76" t="s">
        <v>657</v>
      </c>
      <c r="B3" s="77" t="s">
        <v>658</v>
      </c>
      <c r="C3" s="76" t="s">
        <v>659</v>
      </c>
      <c r="D3" s="78" t="s">
        <v>660</v>
      </c>
    </row>
    <row r="4" s="70" customFormat="1" spans="1:4">
      <c r="A4" s="76"/>
      <c r="B4" s="77"/>
      <c r="C4" s="76"/>
      <c r="D4" s="78"/>
    </row>
    <row r="5" s="70" customFormat="1" spans="1:4">
      <c r="A5" s="79" t="s">
        <v>661</v>
      </c>
      <c r="B5" s="80">
        <v>27</v>
      </c>
      <c r="C5" s="80">
        <v>16</v>
      </c>
      <c r="D5" s="80">
        <f>C5/B5*100</f>
        <v>59.2592592592593</v>
      </c>
    </row>
    <row r="6" s="70" customFormat="1" spans="1:4">
      <c r="A6" s="81" t="s">
        <v>662</v>
      </c>
      <c r="B6" s="80">
        <v>27</v>
      </c>
      <c r="C6" s="80">
        <v>16</v>
      </c>
      <c r="D6" s="80">
        <f>C6/B6*100</f>
        <v>59.2592592592593</v>
      </c>
    </row>
    <row r="7" s="70" customFormat="1" spans="1:4">
      <c r="A7" s="82" t="s">
        <v>663</v>
      </c>
      <c r="B7" s="83">
        <v>27</v>
      </c>
      <c r="C7" s="83">
        <v>16</v>
      </c>
      <c r="D7" s="80">
        <f>C7/B7*100</f>
        <v>59.2592592592593</v>
      </c>
    </row>
    <row r="8" s="70" customFormat="1"/>
    <row r="9" s="70" customFormat="1"/>
    <row r="10" s="70" customFormat="1" spans="1:4">
      <c r="A10" s="71"/>
      <c r="B10" s="71"/>
      <c r="C10" s="71"/>
      <c r="D10" s="71"/>
    </row>
  </sheetData>
  <mergeCells count="5">
    <mergeCell ref="A1:D1"/>
    <mergeCell ref="A3:A4"/>
    <mergeCell ref="B3:B4"/>
    <mergeCell ref="C3:C4"/>
    <mergeCell ref="D3:D4"/>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
  <sheetViews>
    <sheetView workbookViewId="0">
      <selection activeCell="C4" sqref="C4"/>
    </sheetView>
  </sheetViews>
  <sheetFormatPr defaultColWidth="9" defaultRowHeight="14.25" outlineLevelRow="3" outlineLevelCol="2"/>
  <cols>
    <col min="1" max="2" width="20" style="2" customWidth="1"/>
    <col min="3" max="3" width="30.75" style="2" customWidth="1"/>
    <col min="4" max="4" width="20" style="2" customWidth="1"/>
    <col min="5" max="16384" width="9" style="2"/>
  </cols>
  <sheetData>
    <row r="1" s="2" customFormat="1" ht="24.75" customHeight="1" spans="1:3">
      <c r="A1" s="58" t="s">
        <v>664</v>
      </c>
      <c r="B1" s="58"/>
      <c r="C1" s="58"/>
    </row>
    <row r="2" s="2" customFormat="1" spans="3:3">
      <c r="C2" s="59" t="s">
        <v>568</v>
      </c>
    </row>
    <row r="3" s="2" customFormat="1" ht="25.5" customHeight="1" spans="1:3">
      <c r="A3" s="67" t="s">
        <v>500</v>
      </c>
      <c r="B3" s="67" t="s">
        <v>569</v>
      </c>
      <c r="C3" s="67" t="s">
        <v>503</v>
      </c>
    </row>
    <row r="4" s="2" customFormat="1" ht="25.5" customHeight="1" spans="1:3">
      <c r="A4" s="68" t="s">
        <v>504</v>
      </c>
      <c r="B4" s="68">
        <v>16</v>
      </c>
      <c r="C4" s="69">
        <f>SUM(B4:B4)</f>
        <v>16</v>
      </c>
    </row>
  </sheetData>
  <mergeCells count="1">
    <mergeCell ref="A1:C1"/>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2"/>
  <sheetViews>
    <sheetView workbookViewId="0">
      <selection activeCell="B6" sqref="B6:B7"/>
    </sheetView>
  </sheetViews>
  <sheetFormatPr defaultColWidth="9" defaultRowHeight="14.25" outlineLevelCol="1"/>
  <cols>
    <col min="1" max="1" width="30.25" style="2" customWidth="1"/>
    <col min="2" max="2" width="23.375" style="2" customWidth="1"/>
    <col min="3" max="16384" width="9" style="2"/>
  </cols>
  <sheetData>
    <row r="1" s="2" customFormat="1" ht="24.75" customHeight="1" spans="1:2">
      <c r="A1" s="58" t="s">
        <v>665</v>
      </c>
      <c r="B1" s="58"/>
    </row>
    <row r="2" s="2" customFormat="1" spans="2:2">
      <c r="B2" s="59" t="s">
        <v>666</v>
      </c>
    </row>
    <row r="3" s="2" customFormat="1" ht="34.5" customHeight="1" spans="1:2">
      <c r="A3" s="60" t="s">
        <v>522</v>
      </c>
      <c r="B3" s="60" t="s">
        <v>97</v>
      </c>
    </row>
    <row r="4" s="2" customFormat="1" ht="35.25" customHeight="1" spans="1:2">
      <c r="A4" s="64" t="s">
        <v>667</v>
      </c>
      <c r="B4" s="60">
        <v>20278</v>
      </c>
    </row>
    <row r="5" s="2" customFormat="1" ht="35.25" customHeight="1" spans="1:2">
      <c r="A5" s="65" t="s">
        <v>668</v>
      </c>
      <c r="B5" s="60"/>
    </row>
    <row r="6" s="2" customFormat="1" ht="35.25" customHeight="1" spans="1:2">
      <c r="A6" s="66" t="s">
        <v>669</v>
      </c>
      <c r="B6" s="60">
        <v>7781</v>
      </c>
    </row>
    <row r="7" s="2" customFormat="1" ht="35.25" customHeight="1" spans="1:2">
      <c r="A7" s="66" t="s">
        <v>670</v>
      </c>
      <c r="B7" s="60">
        <v>12497</v>
      </c>
    </row>
    <row r="8" s="2" customFormat="1" ht="35.25" customHeight="1" spans="1:2">
      <c r="A8" s="66" t="s">
        <v>671</v>
      </c>
      <c r="B8" s="60"/>
    </row>
    <row r="9" s="2" customFormat="1" ht="35.25" customHeight="1" spans="1:2">
      <c r="A9" s="66" t="s">
        <v>672</v>
      </c>
      <c r="B9" s="60"/>
    </row>
    <row r="10" s="2" customFormat="1" ht="35.25" customHeight="1" spans="1:2">
      <c r="A10" s="66" t="s">
        <v>673</v>
      </c>
      <c r="B10" s="60"/>
    </row>
    <row r="11" s="2" customFormat="1" ht="35.25" customHeight="1" spans="1:2">
      <c r="A11" s="66" t="s">
        <v>674</v>
      </c>
      <c r="B11" s="60"/>
    </row>
    <row r="12" s="2" customFormat="1" ht="35.25" customHeight="1" spans="1:2">
      <c r="A12" s="66" t="s">
        <v>675</v>
      </c>
      <c r="B12" s="60"/>
    </row>
  </sheetData>
  <mergeCells count="1">
    <mergeCell ref="A1:B1"/>
  </mergeCells>
  <pageMargins left="0.75" right="0.75" top="1" bottom="1" header="0.5" footer="0.5"/>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2"/>
  <sheetViews>
    <sheetView workbookViewId="0">
      <selection activeCell="B6" sqref="B6:B7"/>
    </sheetView>
  </sheetViews>
  <sheetFormatPr defaultColWidth="9" defaultRowHeight="14.25" outlineLevelCol="1"/>
  <cols>
    <col min="1" max="1" width="30.25" style="2" customWidth="1"/>
    <col min="2" max="2" width="23.375" style="2" customWidth="1"/>
    <col min="3" max="16384" width="9" style="2"/>
  </cols>
  <sheetData>
    <row r="1" s="2" customFormat="1" ht="24.75" customHeight="1" spans="1:2">
      <c r="A1" s="58" t="s">
        <v>676</v>
      </c>
      <c r="B1" s="58"/>
    </row>
    <row r="2" s="2" customFormat="1" spans="2:2">
      <c r="B2" s="59" t="s">
        <v>666</v>
      </c>
    </row>
    <row r="3" s="2" customFormat="1" ht="21" customHeight="1" spans="1:2">
      <c r="A3" s="60" t="s">
        <v>124</v>
      </c>
      <c r="B3" s="60" t="s">
        <v>97</v>
      </c>
    </row>
    <row r="4" s="2" customFormat="1" ht="35.25" customHeight="1" spans="1:2">
      <c r="A4" s="64" t="s">
        <v>677</v>
      </c>
      <c r="B4" s="60">
        <v>20297</v>
      </c>
    </row>
    <row r="5" s="2" customFormat="1" ht="35.25" customHeight="1" spans="1:2">
      <c r="A5" s="65" t="s">
        <v>668</v>
      </c>
      <c r="B5" s="60"/>
    </row>
    <row r="6" s="2" customFormat="1" ht="35.25" customHeight="1" spans="1:2">
      <c r="A6" s="66" t="s">
        <v>669</v>
      </c>
      <c r="B6" s="60">
        <v>6279</v>
      </c>
    </row>
    <row r="7" s="2" customFormat="1" ht="35.25" customHeight="1" spans="1:2">
      <c r="A7" s="66" t="s">
        <v>670</v>
      </c>
      <c r="B7" s="60">
        <v>14018</v>
      </c>
    </row>
    <row r="8" s="2" customFormat="1" ht="35.25" customHeight="1" spans="1:2">
      <c r="A8" s="66" t="s">
        <v>671</v>
      </c>
      <c r="B8" s="60"/>
    </row>
    <row r="9" s="2" customFormat="1" ht="35.25" customHeight="1" spans="1:2">
      <c r="A9" s="66" t="s">
        <v>672</v>
      </c>
      <c r="B9" s="60"/>
    </row>
    <row r="10" s="2" customFormat="1" ht="35.25" customHeight="1" spans="1:2">
      <c r="A10" s="66" t="s">
        <v>673</v>
      </c>
      <c r="B10" s="60"/>
    </row>
    <row r="11" s="2" customFormat="1" ht="35.25" customHeight="1" spans="1:2">
      <c r="A11" s="66" t="s">
        <v>674</v>
      </c>
      <c r="B11" s="60"/>
    </row>
    <row r="12" s="2" customFormat="1" ht="35.25" customHeight="1" spans="1:2">
      <c r="A12" s="66" t="s">
        <v>675</v>
      </c>
      <c r="B12" s="60"/>
    </row>
  </sheetData>
  <mergeCells count="1">
    <mergeCell ref="A1:B1"/>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2"/>
  <sheetViews>
    <sheetView workbookViewId="0">
      <selection activeCell="B6" sqref="B6:B7"/>
    </sheetView>
  </sheetViews>
  <sheetFormatPr defaultColWidth="9" defaultRowHeight="14.25" outlineLevelCol="1"/>
  <cols>
    <col min="1" max="1" width="30.25" style="2" customWidth="1"/>
    <col min="2" max="2" width="23.375" style="2" customWidth="1"/>
    <col min="3" max="16384" width="9" style="2"/>
  </cols>
  <sheetData>
    <row r="1" s="2" customFormat="1" ht="24.75" customHeight="1" spans="1:2">
      <c r="A1" s="58" t="s">
        <v>678</v>
      </c>
      <c r="B1" s="58"/>
    </row>
    <row r="2" s="2" customFormat="1" spans="2:2">
      <c r="B2" s="59" t="s">
        <v>666</v>
      </c>
    </row>
    <row r="3" s="2" customFormat="1" ht="21" customHeight="1" spans="1:2">
      <c r="A3" s="60" t="s">
        <v>124</v>
      </c>
      <c r="B3" s="60" t="s">
        <v>97</v>
      </c>
    </row>
    <row r="4" s="2" customFormat="1" ht="35.25" customHeight="1" spans="1:2">
      <c r="A4" s="61" t="s">
        <v>679</v>
      </c>
      <c r="B4" s="60">
        <v>18355</v>
      </c>
    </row>
    <row r="5" s="2" customFormat="1" ht="35.25" customHeight="1" spans="1:2">
      <c r="A5" s="62" t="s">
        <v>668</v>
      </c>
      <c r="B5" s="60"/>
    </row>
    <row r="6" s="2" customFormat="1" ht="35.25" customHeight="1" spans="1:2">
      <c r="A6" s="63" t="s">
        <v>669</v>
      </c>
      <c r="B6" s="60">
        <v>17188</v>
      </c>
    </row>
    <row r="7" s="2" customFormat="1" ht="35.25" customHeight="1" spans="1:2">
      <c r="A7" s="63" t="s">
        <v>670</v>
      </c>
      <c r="B7" s="60">
        <v>1167</v>
      </c>
    </row>
    <row r="8" s="2" customFormat="1" ht="35.25" customHeight="1" spans="1:2">
      <c r="A8" s="63" t="s">
        <v>671</v>
      </c>
      <c r="B8" s="60"/>
    </row>
    <row r="9" s="2" customFormat="1" ht="35.25" customHeight="1" spans="1:2">
      <c r="A9" s="63" t="s">
        <v>672</v>
      </c>
      <c r="B9" s="60"/>
    </row>
    <row r="10" s="2" customFormat="1" ht="35.25" customHeight="1" spans="1:2">
      <c r="A10" s="63" t="s">
        <v>673</v>
      </c>
      <c r="B10" s="60"/>
    </row>
    <row r="11" s="2" customFormat="1" ht="35.25" customHeight="1" spans="1:2">
      <c r="A11" s="63" t="s">
        <v>674</v>
      </c>
      <c r="B11" s="60"/>
    </row>
    <row r="12" s="2" customFormat="1" ht="35.25" customHeight="1" spans="1:2">
      <c r="A12" s="63" t="s">
        <v>675</v>
      </c>
      <c r="B12" s="60"/>
    </row>
  </sheetData>
  <mergeCells count="1">
    <mergeCell ref="A1:B1"/>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1"/>
  <sheetViews>
    <sheetView workbookViewId="0">
      <selection activeCell="B17" sqref="B17"/>
    </sheetView>
  </sheetViews>
  <sheetFormatPr defaultColWidth="8.875" defaultRowHeight="13.5" outlineLevelCol="2"/>
  <cols>
    <col min="1" max="3" width="48.5" style="54" customWidth="1"/>
    <col min="4" max="16384" width="8.875" style="54"/>
  </cols>
  <sheetData>
    <row r="1" s="54" customFormat="1" spans="1:3">
      <c r="A1" s="55" t="s">
        <v>680</v>
      </c>
      <c r="B1" s="55"/>
      <c r="C1" s="55"/>
    </row>
    <row r="2" s="54" customFormat="1" spans="1:3">
      <c r="A2" s="55"/>
      <c r="B2" s="55"/>
      <c r="C2" s="55"/>
    </row>
    <row r="3" s="54" customFormat="1" spans="3:3">
      <c r="C3" s="56" t="s">
        <v>516</v>
      </c>
    </row>
    <row r="4" s="54" customFormat="1" spans="1:3">
      <c r="A4" s="57" t="s">
        <v>500</v>
      </c>
      <c r="B4" s="57" t="s">
        <v>681</v>
      </c>
      <c r="C4" s="57" t="s">
        <v>682</v>
      </c>
    </row>
    <row r="5" s="54" customFormat="1" spans="1:3">
      <c r="A5" s="57" t="s">
        <v>683</v>
      </c>
      <c r="B5" s="57">
        <v>12.73</v>
      </c>
      <c r="C5" s="57">
        <v>13.63</v>
      </c>
    </row>
    <row r="7" s="54" customFormat="1" spans="1:3">
      <c r="A7" s="55" t="s">
        <v>684</v>
      </c>
      <c r="B7" s="55"/>
      <c r="C7" s="55"/>
    </row>
    <row r="8" s="54" customFormat="1" spans="1:3">
      <c r="A8" s="55"/>
      <c r="B8" s="55"/>
      <c r="C8" s="55"/>
    </row>
    <row r="9" s="54" customFormat="1" spans="3:3">
      <c r="C9" s="56" t="s">
        <v>516</v>
      </c>
    </row>
    <row r="10" s="54" customFormat="1" spans="1:3">
      <c r="A10" s="57" t="s">
        <v>500</v>
      </c>
      <c r="B10" s="57" t="s">
        <v>685</v>
      </c>
      <c r="C10" s="57" t="s">
        <v>686</v>
      </c>
    </row>
    <row r="11" s="54" customFormat="1" spans="1:3">
      <c r="A11" s="57" t="s">
        <v>683</v>
      </c>
      <c r="B11" s="57">
        <v>23.3</v>
      </c>
      <c r="C11" s="57">
        <v>25.72</v>
      </c>
    </row>
  </sheetData>
  <mergeCells count="2">
    <mergeCell ref="A1:C2"/>
    <mergeCell ref="A7:C8"/>
  </mergeCells>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workbookViewId="0">
      <selection activeCell="A9" sqref="A9"/>
    </sheetView>
  </sheetViews>
  <sheetFormatPr defaultColWidth="9" defaultRowHeight="14.25" outlineLevelRow="6" outlineLevelCol="6"/>
  <cols>
    <col min="1" max="1" width="95.5" style="2" customWidth="1"/>
    <col min="2" max="16384" width="9" style="2"/>
  </cols>
  <sheetData>
    <row r="1" s="2" customFormat="1" ht="24.75" spans="1:7">
      <c r="A1" s="48" t="s">
        <v>687</v>
      </c>
      <c r="B1" s="49"/>
      <c r="C1" s="49"/>
      <c r="D1" s="49"/>
      <c r="E1" s="49"/>
      <c r="F1" s="49"/>
      <c r="G1" s="49"/>
    </row>
    <row r="2" s="2" customFormat="1" ht="24.75" spans="1:1">
      <c r="A2" s="50" t="s">
        <v>688</v>
      </c>
    </row>
    <row r="3" s="2" customFormat="1" ht="20.25" spans="1:1">
      <c r="A3" s="51" t="s">
        <v>689</v>
      </c>
    </row>
    <row r="4" s="2" customFormat="1" ht="20.25" spans="1:1">
      <c r="A4" s="51" t="s">
        <v>690</v>
      </c>
    </row>
    <row r="5" s="2" customFormat="1" ht="20.25" spans="1:1">
      <c r="A5" s="51" t="s">
        <v>691</v>
      </c>
    </row>
    <row r="6" s="2" customFormat="1" ht="20.25" spans="1:1">
      <c r="A6" s="52" t="s">
        <v>692</v>
      </c>
    </row>
    <row r="7" s="2" customFormat="1" spans="1:1">
      <c r="A7" s="53" t="s">
        <v>507</v>
      </c>
    </row>
  </sheetData>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
  <sheetViews>
    <sheetView workbookViewId="0">
      <selection activeCell="A2" sqref="A2"/>
    </sheetView>
  </sheetViews>
  <sheetFormatPr defaultColWidth="8.75" defaultRowHeight="14.25" outlineLevelCol="3"/>
  <cols>
    <col min="1" max="1" width="31.75" style="39" customWidth="1"/>
    <col min="2" max="2" width="14.75" style="39" customWidth="1"/>
    <col min="3" max="3" width="12.125" style="39" customWidth="1"/>
    <col min="4" max="4" width="18.125" style="39" customWidth="1"/>
    <col min="5" max="16384" width="8.75" style="1"/>
  </cols>
  <sheetData>
    <row r="1" s="1" customFormat="1" ht="19.5" spans="1:4">
      <c r="A1" s="40" t="s">
        <v>26</v>
      </c>
      <c r="B1" s="40"/>
      <c r="C1" s="40"/>
      <c r="D1" s="40"/>
    </row>
    <row r="2" s="1" customFormat="1" ht="15" spans="1:4">
      <c r="A2" s="41"/>
      <c r="B2" s="41"/>
      <c r="C2" s="42"/>
      <c r="D2" s="42" t="s">
        <v>516</v>
      </c>
    </row>
    <row r="3" s="1" customFormat="1" spans="1:4">
      <c r="A3" s="43" t="s">
        <v>451</v>
      </c>
      <c r="B3" s="44" t="s">
        <v>693</v>
      </c>
      <c r="C3" s="43" t="s">
        <v>694</v>
      </c>
      <c r="D3" s="45" t="s">
        <v>695</v>
      </c>
    </row>
    <row r="4" s="1" customFormat="1" ht="35.1" customHeight="1" spans="1:4">
      <c r="A4" s="46" t="s">
        <v>696</v>
      </c>
      <c r="B4" s="47"/>
      <c r="C4" s="47">
        <f>C5+C6</f>
        <v>1.19</v>
      </c>
      <c r="D4" s="47"/>
    </row>
    <row r="5" s="1" customFormat="1" ht="35.1" customHeight="1" spans="1:4">
      <c r="A5" s="46" t="s">
        <v>697</v>
      </c>
      <c r="B5" s="47"/>
      <c r="C5" s="47">
        <v>0.4</v>
      </c>
      <c r="D5" s="47"/>
    </row>
    <row r="6" s="1" customFormat="1" ht="35.1" customHeight="1" spans="1:4">
      <c r="A6" s="46" t="s">
        <v>698</v>
      </c>
      <c r="B6" s="47"/>
      <c r="C6" s="47">
        <v>0.79</v>
      </c>
      <c r="D6" s="47"/>
    </row>
    <row r="7" s="1" customFormat="1" ht="35.1" customHeight="1" spans="1:4">
      <c r="A7" s="46" t="s">
        <v>699</v>
      </c>
      <c r="B7" s="47"/>
      <c r="C7" s="47">
        <f>C8+C9</f>
        <v>1.22</v>
      </c>
      <c r="D7" s="47"/>
    </row>
    <row r="8" s="1" customFormat="1" ht="35.1" customHeight="1" spans="1:4">
      <c r="A8" s="46" t="s">
        <v>697</v>
      </c>
      <c r="B8" s="47"/>
      <c r="C8" s="47">
        <v>0.43</v>
      </c>
      <c r="D8" s="47"/>
    </row>
    <row r="9" s="1" customFormat="1" ht="35.1" customHeight="1" spans="1:4">
      <c r="A9" s="46" t="s">
        <v>698</v>
      </c>
      <c r="B9" s="47"/>
      <c r="C9" s="47">
        <v>0.79</v>
      </c>
      <c r="D9" s="47"/>
    </row>
    <row r="10" s="1" customFormat="1"/>
    <row r="11" s="1" customFormat="1"/>
    <row r="12" s="1" customFormat="1"/>
    <row r="13" s="1" customFormat="1"/>
  </sheetData>
  <mergeCells count="1">
    <mergeCell ref="A1:D1"/>
  </mergeCell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0"/>
  <sheetViews>
    <sheetView zoomScale="85" zoomScaleNormal="85" workbookViewId="0">
      <selection activeCell="C26" sqref="C26"/>
    </sheetView>
  </sheetViews>
  <sheetFormatPr defaultColWidth="9" defaultRowHeight="14.25" outlineLevelCol="3"/>
  <cols>
    <col min="1" max="1" width="14.125" style="22" customWidth="1"/>
    <col min="2" max="2" width="65.75" style="22" customWidth="1"/>
    <col min="3" max="3" width="16.625" style="22" customWidth="1"/>
    <col min="4" max="4" width="15" style="22" customWidth="1"/>
    <col min="5" max="16384" width="9" style="22"/>
  </cols>
  <sheetData>
    <row r="1" s="22" customFormat="1" spans="1:4">
      <c r="A1" s="23" t="s">
        <v>700</v>
      </c>
      <c r="B1" s="24"/>
      <c r="C1" s="24"/>
      <c r="D1" s="24"/>
    </row>
    <row r="2" s="22" customFormat="1" spans="1:4">
      <c r="A2" s="24"/>
      <c r="B2" s="24"/>
      <c r="C2" s="24"/>
      <c r="D2" s="24"/>
    </row>
    <row r="3" s="22" customFormat="1" spans="1:4">
      <c r="A3" s="24"/>
      <c r="B3" s="24"/>
      <c r="C3" s="24"/>
      <c r="D3" s="24"/>
    </row>
    <row r="4" s="22" customFormat="1" spans="1:4">
      <c r="A4" s="25"/>
      <c r="B4" s="25"/>
      <c r="C4" s="25"/>
      <c r="D4" s="26" t="s">
        <v>123</v>
      </c>
    </row>
    <row r="5" s="22" customFormat="1" ht="21.95" customHeight="1" spans="1:4">
      <c r="A5" s="27" t="s">
        <v>701</v>
      </c>
      <c r="B5" s="27" t="s">
        <v>702</v>
      </c>
      <c r="C5" s="27" t="s">
        <v>703</v>
      </c>
      <c r="D5" s="27" t="s">
        <v>704</v>
      </c>
    </row>
    <row r="6" s="22" customFormat="1" ht="21.95" customHeight="1" spans="1:4">
      <c r="A6" s="28" t="s">
        <v>705</v>
      </c>
      <c r="B6" s="29" t="s">
        <v>706</v>
      </c>
      <c r="C6" s="30">
        <v>600</v>
      </c>
      <c r="D6" s="31"/>
    </row>
    <row r="7" s="22" customFormat="1" ht="21.95" customHeight="1" spans="1:4">
      <c r="A7" s="28"/>
      <c r="B7" s="29" t="s">
        <v>707</v>
      </c>
      <c r="C7" s="30">
        <v>3000</v>
      </c>
      <c r="D7" s="31"/>
    </row>
    <row r="8" s="22" customFormat="1" ht="21.95" customHeight="1" spans="1:4">
      <c r="A8" s="28"/>
      <c r="B8" s="29" t="s">
        <v>708</v>
      </c>
      <c r="C8" s="30">
        <v>3000</v>
      </c>
      <c r="D8" s="31"/>
    </row>
    <row r="9" s="22" customFormat="1" ht="21.95" customHeight="1" spans="1:4">
      <c r="A9" s="28"/>
      <c r="B9" s="29" t="s">
        <v>709</v>
      </c>
      <c r="C9" s="30">
        <v>1000</v>
      </c>
      <c r="D9" s="31"/>
    </row>
    <row r="10" s="22" customFormat="1" ht="21.95" customHeight="1" spans="1:4">
      <c r="A10" s="28"/>
      <c r="B10" s="29" t="s">
        <v>710</v>
      </c>
      <c r="C10" s="30">
        <v>613</v>
      </c>
      <c r="D10" s="31"/>
    </row>
    <row r="11" s="22" customFormat="1" ht="21.95" customHeight="1" spans="1:4">
      <c r="A11" s="28"/>
      <c r="B11" s="29" t="s">
        <v>711</v>
      </c>
      <c r="C11" s="30">
        <v>800</v>
      </c>
      <c r="D11" s="31"/>
    </row>
    <row r="12" s="22" customFormat="1" ht="21.95" customHeight="1" spans="1:4">
      <c r="A12" s="28"/>
      <c r="B12" s="29" t="s">
        <v>712</v>
      </c>
      <c r="C12" s="30">
        <v>120</v>
      </c>
      <c r="D12" s="31"/>
    </row>
    <row r="13" s="22" customFormat="1" ht="21.95" customHeight="1" spans="1:4">
      <c r="A13" s="28"/>
      <c r="B13" s="29" t="s">
        <v>713</v>
      </c>
      <c r="C13" s="30">
        <v>495</v>
      </c>
      <c r="D13" s="31"/>
    </row>
    <row r="14" s="22" customFormat="1" ht="21.95" customHeight="1" spans="1:4">
      <c r="A14" s="28"/>
      <c r="B14" s="29" t="s">
        <v>714</v>
      </c>
      <c r="C14" s="30">
        <v>600</v>
      </c>
      <c r="D14" s="31"/>
    </row>
    <row r="15" s="22" customFormat="1" ht="21.95" customHeight="1" spans="1:4">
      <c r="A15" s="28"/>
      <c r="B15" s="29" t="s">
        <v>715</v>
      </c>
      <c r="C15" s="30">
        <v>1637</v>
      </c>
      <c r="D15" s="31"/>
    </row>
    <row r="16" s="22" customFormat="1" spans="1:4">
      <c r="A16" s="28"/>
      <c r="B16" s="29" t="s">
        <v>716</v>
      </c>
      <c r="C16" s="30">
        <v>185</v>
      </c>
      <c r="D16" s="31"/>
    </row>
    <row r="17" s="22" customFormat="1" spans="1:4">
      <c r="A17" s="28"/>
      <c r="B17" s="29" t="s">
        <v>717</v>
      </c>
      <c r="C17" s="30">
        <v>666</v>
      </c>
      <c r="D17" s="31"/>
    </row>
    <row r="18" s="22" customFormat="1" spans="1:4">
      <c r="A18" s="28"/>
      <c r="B18" s="29" t="s">
        <v>718</v>
      </c>
      <c r="C18" s="30">
        <v>934</v>
      </c>
      <c r="D18" s="31"/>
    </row>
    <row r="19" s="22" customFormat="1" spans="1:4">
      <c r="A19" s="28"/>
      <c r="B19" s="29" t="s">
        <v>719</v>
      </c>
      <c r="C19" s="30">
        <v>400</v>
      </c>
      <c r="D19" s="31"/>
    </row>
    <row r="20" s="22" customFormat="1" spans="1:4">
      <c r="A20" s="32" t="s">
        <v>720</v>
      </c>
      <c r="B20" s="33" t="s">
        <v>721</v>
      </c>
      <c r="C20" s="34">
        <v>2000</v>
      </c>
      <c r="D20" s="31"/>
    </row>
    <row r="21" s="22" customFormat="1" spans="1:4">
      <c r="A21" s="32"/>
      <c r="B21" s="33" t="s">
        <v>722</v>
      </c>
      <c r="C21" s="34">
        <v>1500</v>
      </c>
      <c r="D21" s="31"/>
    </row>
    <row r="22" s="22" customFormat="1" spans="1:4">
      <c r="A22" s="32"/>
      <c r="B22" s="29" t="s">
        <v>723</v>
      </c>
      <c r="C22" s="35">
        <f>1500+8727+800</f>
        <v>11027</v>
      </c>
      <c r="D22" s="31"/>
    </row>
    <row r="23" s="22" customFormat="1" spans="1:4">
      <c r="A23" s="32"/>
      <c r="B23" s="29" t="s">
        <v>724</v>
      </c>
      <c r="C23" s="35">
        <v>1000</v>
      </c>
      <c r="D23" s="31"/>
    </row>
    <row r="24" s="22" customFormat="1" spans="1:4">
      <c r="A24" s="32"/>
      <c r="B24" s="29" t="s">
        <v>725</v>
      </c>
      <c r="C24" s="35">
        <v>1000</v>
      </c>
      <c r="D24" s="31"/>
    </row>
    <row r="25" s="22" customFormat="1" spans="1:4">
      <c r="A25" s="32"/>
      <c r="B25" s="29" t="s">
        <v>726</v>
      </c>
      <c r="C25" s="35">
        <v>2500</v>
      </c>
      <c r="D25" s="31"/>
    </row>
    <row r="26" s="22" customFormat="1" spans="1:4">
      <c r="A26" s="32"/>
      <c r="B26" s="29" t="s">
        <v>727</v>
      </c>
      <c r="C26" s="35">
        <v>10000</v>
      </c>
      <c r="D26" s="31"/>
    </row>
    <row r="27" s="22" customFormat="1" spans="1:4">
      <c r="A27" s="32"/>
      <c r="B27" s="29" t="s">
        <v>728</v>
      </c>
      <c r="C27" s="35">
        <v>7000</v>
      </c>
      <c r="D27" s="31"/>
    </row>
    <row r="28" s="22" customFormat="1" spans="1:4">
      <c r="A28" s="32"/>
      <c r="B28" s="32" t="s">
        <v>729</v>
      </c>
      <c r="C28" s="28">
        <v>500</v>
      </c>
      <c r="D28" s="31"/>
    </row>
    <row r="29" s="22" customFormat="1" spans="1:4">
      <c r="A29" s="32"/>
      <c r="B29" s="36" t="s">
        <v>730</v>
      </c>
      <c r="C29" s="37">
        <v>700</v>
      </c>
      <c r="D29" s="38"/>
    </row>
    <row r="30" s="22" customFormat="1" spans="1:4">
      <c r="A30" s="32" t="s">
        <v>731</v>
      </c>
      <c r="B30" s="32"/>
      <c r="C30" s="28">
        <f>SUM(C6:C29)</f>
        <v>51277</v>
      </c>
      <c r="D30" s="31"/>
    </row>
  </sheetData>
  <mergeCells count="4">
    <mergeCell ref="A30:B30"/>
    <mergeCell ref="A6:A19"/>
    <mergeCell ref="A20:A29"/>
    <mergeCell ref="A1:D3"/>
  </mergeCells>
  <pageMargins left="0.75" right="0.75" top="1" bottom="1" header="0.5" footer="0.5"/>
  <pageSetup paperSize="9" orientation="landscape"/>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3"/>
  <sheetViews>
    <sheetView workbookViewId="0">
      <selection activeCell="A6" sqref="A6"/>
    </sheetView>
  </sheetViews>
  <sheetFormatPr defaultColWidth="8.75" defaultRowHeight="14.25"/>
  <cols>
    <col min="1" max="1" width="149.75" style="2" customWidth="1"/>
    <col min="2" max="16384" width="8.75" style="2"/>
  </cols>
  <sheetData>
    <row r="1" s="1" customFormat="1" ht="27" spans="1:1">
      <c r="A1" s="20" t="s">
        <v>732</v>
      </c>
    </row>
    <row r="2" s="1" customFormat="1" ht="40.5" spans="1:1">
      <c r="A2" s="21" t="s">
        <v>733</v>
      </c>
    </row>
    <row r="3" s="1" customFormat="1" ht="20.25" spans="1:1">
      <c r="A3" s="21" t="s">
        <v>734</v>
      </c>
    </row>
    <row r="4" s="1" customFormat="1" ht="40.5" spans="1:1">
      <c r="A4" s="21" t="s">
        <v>735</v>
      </c>
    </row>
    <row r="5" s="1" customFormat="1" ht="60.75" spans="1:1">
      <c r="A5" s="21" t="s">
        <v>736</v>
      </c>
    </row>
    <row r="6" s="1" customFormat="1" ht="84.95" customHeight="1" spans="1:1">
      <c r="A6" s="21" t="s">
        <v>737</v>
      </c>
    </row>
    <row r="7" s="1" customFormat="1" ht="40.5" spans="1:1">
      <c r="A7" s="21" t="s">
        <v>738</v>
      </c>
    </row>
    <row r="8" s="1" customFormat="1" ht="60.75" spans="1:1">
      <c r="A8" s="21" t="s">
        <v>739</v>
      </c>
    </row>
    <row r="9" s="1" customFormat="1" ht="20.25" spans="1:1">
      <c r="A9" s="21" t="s">
        <v>740</v>
      </c>
    </row>
    <row r="10" s="1" customFormat="1" ht="60.75" spans="1:1">
      <c r="A10" s="21" t="s">
        <v>741</v>
      </c>
    </row>
    <row r="11" s="1" customFormat="1" ht="20.25" spans="1:1">
      <c r="A11" s="21" t="s">
        <v>742</v>
      </c>
    </row>
    <row r="12" s="1" customFormat="1" ht="20.25" spans="1:1">
      <c r="A12" s="21" t="s">
        <v>743</v>
      </c>
    </row>
    <row r="13" s="1" customFormat="1" ht="40.5" spans="1:1">
      <c r="A13" s="21" t="s">
        <v>744</v>
      </c>
    </row>
  </sheetData>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
  <sheetViews>
    <sheetView workbookViewId="0">
      <selection activeCell="H17" sqref="H17"/>
    </sheetView>
  </sheetViews>
  <sheetFormatPr defaultColWidth="9" defaultRowHeight="14.25" outlineLevelRow="1"/>
  <cols>
    <col min="1" max="16384" width="9" style="2"/>
  </cols>
  <sheetData>
    <row r="1" s="2" customFormat="1" ht="42" customHeight="1" spans="1:9">
      <c r="A1" s="17" t="s">
        <v>29</v>
      </c>
      <c r="B1" s="17"/>
      <c r="C1" s="17"/>
      <c r="D1" s="17"/>
      <c r="E1" s="17"/>
      <c r="F1" s="17"/>
      <c r="G1" s="17"/>
      <c r="H1" s="17"/>
      <c r="I1" s="17"/>
    </row>
    <row r="2" s="2" customFormat="1" ht="45" customHeight="1" spans="1:9">
      <c r="A2" s="18" t="s">
        <v>745</v>
      </c>
      <c r="B2" s="19"/>
      <c r="C2" s="19"/>
      <c r="D2" s="19"/>
      <c r="E2" s="19"/>
      <c r="F2" s="19"/>
      <c r="G2" s="19"/>
      <c r="H2" s="19"/>
      <c r="I2" s="19"/>
    </row>
  </sheetData>
  <mergeCells count="2">
    <mergeCell ref="A1:I1"/>
    <mergeCell ref="A2:I2"/>
  </mergeCell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4"/>
  <sheetViews>
    <sheetView workbookViewId="0">
      <selection activeCell="E12" sqref="E12"/>
    </sheetView>
  </sheetViews>
  <sheetFormatPr defaultColWidth="7.625" defaultRowHeight="12.75" outlineLevelCol="2"/>
  <cols>
    <col min="1" max="1" width="30.25" style="5" customWidth="1"/>
    <col min="2" max="3" width="14.9916666666667" style="5" customWidth="1"/>
    <col min="4" max="4" width="8.54166666666667" style="5"/>
    <col min="5" max="5" width="7.23333333333333" style="5" customWidth="1"/>
    <col min="6" max="16384" width="7.625" style="5"/>
  </cols>
  <sheetData>
    <row r="1" s="5" customFormat="1" ht="22.5" spans="1:3">
      <c r="A1" s="7" t="s">
        <v>746</v>
      </c>
      <c r="B1" s="7"/>
      <c r="C1" s="7"/>
    </row>
    <row r="2" s="5" customFormat="1" spans="3:3">
      <c r="C2" s="8"/>
    </row>
    <row r="3" s="5" customFormat="1" spans="1:3">
      <c r="A3" s="9"/>
      <c r="C3" s="8" t="s">
        <v>123</v>
      </c>
    </row>
    <row r="4" s="5" customFormat="1" ht="15.4" customHeight="1" spans="1:3">
      <c r="A4" s="10" t="s">
        <v>451</v>
      </c>
      <c r="B4" s="11" t="s">
        <v>747</v>
      </c>
      <c r="C4" s="11" t="s">
        <v>748</v>
      </c>
    </row>
    <row r="5" s="5" customFormat="1" ht="15.4" customHeight="1" spans="1:3">
      <c r="A5" s="12" t="s">
        <v>749</v>
      </c>
      <c r="B5" s="13">
        <v>1534.17</v>
      </c>
      <c r="C5" s="13">
        <v>1430.54</v>
      </c>
    </row>
    <row r="6" s="5" customFormat="1" ht="15.4" customHeight="1" spans="1:3">
      <c r="A6" s="12" t="s">
        <v>750</v>
      </c>
      <c r="B6" s="13">
        <v>0</v>
      </c>
      <c r="C6" s="13">
        <v>0</v>
      </c>
    </row>
    <row r="7" s="6" customFormat="1" ht="15.4" customHeight="1" spans="1:3">
      <c r="A7" s="14" t="s">
        <v>751</v>
      </c>
      <c r="B7" s="13">
        <v>407.69</v>
      </c>
      <c r="C7" s="13">
        <v>388.65</v>
      </c>
    </row>
    <row r="8" s="5" customFormat="1" ht="15.4" customHeight="1" spans="1:3">
      <c r="A8" s="12" t="s">
        <v>752</v>
      </c>
      <c r="B8" s="13">
        <v>0</v>
      </c>
      <c r="C8" s="13">
        <v>14.67</v>
      </c>
    </row>
    <row r="9" s="5" customFormat="1" ht="15.4" customHeight="1" spans="1:3">
      <c r="A9" s="12" t="s">
        <v>753</v>
      </c>
      <c r="B9" s="13">
        <v>407.69</v>
      </c>
      <c r="C9" s="13">
        <v>373.98</v>
      </c>
    </row>
    <row r="10" s="5" customFormat="1" ht="15.4" customHeight="1" spans="1:3">
      <c r="A10" s="12" t="s">
        <v>754</v>
      </c>
      <c r="B10" s="13">
        <v>1126.49</v>
      </c>
      <c r="C10" s="13">
        <v>1041.89</v>
      </c>
    </row>
    <row r="11" s="5" customFormat="1" ht="15.4" customHeight="1" spans="1:3">
      <c r="A11" s="12" t="s">
        <v>755</v>
      </c>
      <c r="B11" s="13"/>
      <c r="C11" s="13">
        <v>1041.89</v>
      </c>
    </row>
    <row r="12" s="5" customFormat="1" ht="15.4" customHeight="1" spans="1:3">
      <c r="A12" s="12" t="s">
        <v>756</v>
      </c>
      <c r="B12" s="13"/>
      <c r="C12" s="13">
        <v>0</v>
      </c>
    </row>
    <row r="13" s="5" customFormat="1" ht="15.4" customHeight="1" spans="1:3">
      <c r="A13" s="12" t="s">
        <v>757</v>
      </c>
      <c r="B13" s="13"/>
      <c r="C13" s="13">
        <v>0</v>
      </c>
    </row>
    <row r="14" s="5" customFormat="1" ht="15.4" customHeight="1" spans="1:3">
      <c r="A14" s="12" t="s">
        <v>758</v>
      </c>
      <c r="B14" s="15"/>
      <c r="C14" s="15"/>
    </row>
    <row r="15" s="5" customFormat="1" ht="15.4" customHeight="1" spans="1:3">
      <c r="A15" s="12" t="s">
        <v>759</v>
      </c>
      <c r="B15" s="15"/>
      <c r="C15" s="16">
        <v>0</v>
      </c>
    </row>
    <row r="16" s="5" customFormat="1" ht="15.4" customHeight="1" spans="1:3">
      <c r="A16" s="12" t="s">
        <v>760</v>
      </c>
      <c r="B16" s="15"/>
      <c r="C16" s="16">
        <v>0</v>
      </c>
    </row>
    <row r="17" s="5" customFormat="1" ht="15.4" customHeight="1" spans="1:3">
      <c r="A17" s="12" t="s">
        <v>761</v>
      </c>
      <c r="B17" s="15"/>
      <c r="C17" s="16">
        <v>1</v>
      </c>
    </row>
    <row r="18" s="5" customFormat="1" ht="15.4" customHeight="1" spans="1:3">
      <c r="A18" s="12" t="s">
        <v>762</v>
      </c>
      <c r="B18" s="15"/>
      <c r="C18" s="16">
        <v>186</v>
      </c>
    </row>
    <row r="19" s="5" customFormat="1" ht="15.4" customHeight="1" spans="1:3">
      <c r="A19" s="12" t="s">
        <v>763</v>
      </c>
      <c r="B19" s="15"/>
      <c r="C19" s="16">
        <v>10273</v>
      </c>
    </row>
    <row r="20" s="5" customFormat="1" ht="15.4" customHeight="1" spans="1:3">
      <c r="A20" s="12" t="s">
        <v>764</v>
      </c>
      <c r="B20" s="15"/>
      <c r="C20" s="16">
        <v>0</v>
      </c>
    </row>
    <row r="21" s="5" customFormat="1" ht="15.4" customHeight="1" spans="1:3">
      <c r="A21" s="12" t="s">
        <v>765</v>
      </c>
      <c r="B21" s="15"/>
      <c r="C21" s="16">
        <v>73878</v>
      </c>
    </row>
    <row r="22" s="5" customFormat="1" ht="15.4" customHeight="1" spans="1:3">
      <c r="A22" s="12" t="s">
        <v>766</v>
      </c>
      <c r="B22" s="15"/>
      <c r="C22" s="16">
        <v>0</v>
      </c>
    </row>
    <row r="23" s="5" customFormat="1" ht="15.4" customHeight="1" spans="1:3">
      <c r="A23" s="12" t="s">
        <v>767</v>
      </c>
      <c r="B23" s="15"/>
      <c r="C23" s="16">
        <v>0</v>
      </c>
    </row>
    <row r="24" s="5" customFormat="1" ht="15.4" customHeight="1" spans="1:3">
      <c r="A24" s="12" t="s">
        <v>768</v>
      </c>
      <c r="B24" s="15"/>
      <c r="C24" s="16">
        <v>0</v>
      </c>
    </row>
  </sheetData>
  <mergeCells count="1">
    <mergeCell ref="A1:C1"/>
  </mergeCells>
  <pageMargins left="0.75" right="0.75" top="1" bottom="1" header="0.5" footer="0.5"/>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0"/>
  <sheetViews>
    <sheetView tabSelected="1" workbookViewId="0">
      <selection activeCell="A9" sqref="A9"/>
    </sheetView>
  </sheetViews>
  <sheetFormatPr defaultColWidth="8.8" defaultRowHeight="14.25"/>
  <cols>
    <col min="1" max="1" width="123.2" style="2" customWidth="1"/>
    <col min="2" max="16384" width="8.8" style="2"/>
  </cols>
  <sheetData>
    <row r="1" s="1" customFormat="1" ht="27" spans="1:1">
      <c r="A1" s="3" t="s">
        <v>769</v>
      </c>
    </row>
    <row r="2" s="1" customFormat="1" ht="20.25" spans="1:1">
      <c r="A2" s="4" t="s">
        <v>507</v>
      </c>
    </row>
    <row r="3" s="1" customFormat="1" ht="141.75" spans="1:1">
      <c r="A3" s="4" t="s">
        <v>770</v>
      </c>
    </row>
    <row r="4" s="1" customFormat="1" ht="20.25" spans="1:1">
      <c r="A4" s="4" t="s">
        <v>507</v>
      </c>
    </row>
    <row r="5" s="1" customFormat="1"/>
    <row r="6" s="1" customFormat="1"/>
    <row r="7" s="1" customFormat="1"/>
    <row r="8" s="1" customFormat="1"/>
    <row r="9" s="1" customFormat="1"/>
    <row r="10" s="1" customFormat="1"/>
  </sheetData>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Company>Lenovo</Company>
  <Application>Microsoft Excel</Application>
  <HeadingPairs>
    <vt:vector size="2" baseType="variant">
      <vt:variant>
        <vt:lpstr>工作表</vt:lpstr>
      </vt:variant>
      <vt:variant>
        <vt:i4>32</vt:i4>
      </vt:variant>
    </vt:vector>
  </HeadingPairs>
  <TitlesOfParts>
    <vt:vector size="32" baseType="lpstr">
      <vt:lpstr>目录</vt:lpstr>
      <vt:lpstr>1</vt:lpstr>
      <vt:lpstr>2</vt:lpstr>
      <vt:lpstr>3</vt:lpstr>
      <vt:lpstr>4</vt:lpstr>
      <vt:lpstr>5</vt:lpstr>
      <vt:lpstr>6</vt:lpstr>
      <vt:lpstr>7</vt:lpstr>
      <vt:lpstr>8</vt:lpstr>
      <vt:lpstr>9</vt:lpstr>
      <vt:lpstr>10</vt:lpstr>
      <vt:lpstr>11</vt:lpstr>
      <vt:lpstr>12</vt:lpstr>
      <vt:lpstr>13</vt:lpstr>
      <vt:lpstr>14</vt:lpstr>
      <vt:lpstr>15</vt:lpstr>
      <vt:lpstr>16</vt:lpstr>
      <vt:lpstr>17</vt:lpstr>
      <vt:lpstr>18</vt:lpstr>
      <vt:lpstr>19</vt:lpstr>
      <vt:lpstr>20</vt:lpstr>
      <vt:lpstr>21</vt:lpstr>
      <vt:lpstr>22</vt:lpstr>
      <vt:lpstr>23</vt:lpstr>
      <vt:lpstr>24</vt:lpstr>
      <vt:lpstr>25</vt:lpstr>
      <vt:lpstr>26</vt:lpstr>
      <vt:lpstr>27</vt:lpstr>
      <vt:lpstr>28</vt:lpstr>
      <vt:lpstr>29</vt:lpstr>
      <vt:lpstr>30</vt:lpstr>
      <vt:lpstr>31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温奇峰</dc:creator>
  <cp:lastModifiedBy>蝶血</cp:lastModifiedBy>
  <dcterms:created xsi:type="dcterms:W3CDTF">2021-08-11T10:35:00Z</dcterms:created>
  <cp:lastPrinted>2021-08-11T12:27:00Z</cp:lastPrinted>
  <dcterms:modified xsi:type="dcterms:W3CDTF">2023-10-24T08:56:02Z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6B884F327ED94E9B8AAA37144049750E</vt:lpwstr>
  </property>
</Properties>
</file>