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8"/>
  </bookViews>
  <sheets>
    <sheet name="目录" sheetId="40" r:id="rId1"/>
    <sheet name="1" sheetId="39" r:id="rId2"/>
    <sheet name="2" sheetId="1" r:id="rId3"/>
    <sheet name="3" sheetId="2" r:id="rId4"/>
    <sheet name="4" sheetId="3" r:id="rId5"/>
    <sheet name="5" sheetId="4" r:id="rId6"/>
    <sheet name="6" sheetId="5" r:id="rId7"/>
    <sheet name="7" sheetId="6" r:id="rId8"/>
    <sheet name="8" sheetId="42" r:id="rId9"/>
    <sheet name="9" sheetId="7" r:id="rId10"/>
    <sheet name="10" sheetId="8" r:id="rId11"/>
    <sheet name="11" sheetId="9" r:id="rId12"/>
    <sheet name="12" sheetId="10" r:id="rId13"/>
    <sheet name="13" sheetId="11" r:id="rId14"/>
    <sheet name="14" sheetId="12" r:id="rId15"/>
    <sheet name="15" sheetId="13" r:id="rId16"/>
    <sheet name="16" sheetId="14" r:id="rId17"/>
    <sheet name="17" sheetId="15" r:id="rId18"/>
    <sheet name="18" sheetId="16" r:id="rId19"/>
    <sheet name="19" sheetId="17" r:id="rId20"/>
    <sheet name="20" sheetId="18" r:id="rId21"/>
    <sheet name="21" sheetId="19" r:id="rId22"/>
    <sheet name="22" sheetId="20" r:id="rId23"/>
    <sheet name="23" sheetId="21" r:id="rId24"/>
    <sheet name="24" sheetId="22" r:id="rId25"/>
    <sheet name="25" sheetId="41" r:id="rId26"/>
    <sheet name="26" sheetId="43" r:id="rId27"/>
    <sheet name="27" sheetId="24" r:id="rId28"/>
    <sheet name="28" sheetId="29" r:id="rId29"/>
    <sheet name="29" sheetId="44" r:id="rId30"/>
    <sheet name="30" sheetId="25" r:id="rId31"/>
    <sheet name="31" sheetId="26" r:id="rId32"/>
  </sheets>
  <definedNames>
    <definedName name="_xlnm.Print_Area" localSheetId="2">'2'!$A$1:$E$49</definedName>
    <definedName name="_xlnm.Print_Titles" localSheetId="2">'2'!$3:$6,'2'!$A:$A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<sst xmlns="http://schemas.openxmlformats.org/spreadsheetml/2006/main" count="1141" uniqueCount="737">
  <si>
    <t xml:space="preserve"> 目 录</t>
  </si>
  <si>
    <t>2021年横峰县财政决算报告</t>
  </si>
  <si>
    <t>2021年横峰县一般公共预算收入决算表</t>
  </si>
  <si>
    <t>2021年横峰县一般公共预算支出决算表</t>
  </si>
  <si>
    <t>2021年横峰县一般公共预算本级支出决算明细表</t>
  </si>
  <si>
    <t>2021年横峰县本级一般公共预算基本支出决算表</t>
  </si>
  <si>
    <t>2021年横峰县一般公共预算转移支付决算表（分项目）</t>
  </si>
  <si>
    <t>2021年横峰县一般公共预算税收返还及转移支付决算表</t>
  </si>
  <si>
    <t>2021年横峰县税收返还及转移支付情况说明</t>
  </si>
  <si>
    <t>2021年横峰县政府一般债务限额和余额决算表</t>
  </si>
  <si>
    <t>2021年横峰县政府性基金预算收入决算表</t>
  </si>
  <si>
    <t>2021年横峰县政府性基金预算支出决算表</t>
  </si>
  <si>
    <t>2021年横峰县政府性基金预算本级支出决算表</t>
  </si>
  <si>
    <t>2021年横峰县政府性基金转移支付决算表（分项目）</t>
  </si>
  <si>
    <t>2021年横峰县政府性基金转移支付决算表（分地区）</t>
  </si>
  <si>
    <t>2021年横峰县专项债务限额和余额决算表</t>
  </si>
  <si>
    <t>2021年横峰县国有资本经营预算收入决算表</t>
  </si>
  <si>
    <t>2021年横峰县国有资本经营预算支出决算表</t>
  </si>
  <si>
    <t>2021年横峰县国有资本经营预算本级支出决算表</t>
  </si>
  <si>
    <t>2021年横峰县国有资本经营预算转移支付决算表（分项目）</t>
  </si>
  <si>
    <t>2021年横峰县国有资本经营预算转移支付决算表（分地区）</t>
  </si>
  <si>
    <t>2021年横峰县社会保险基金预算收入决算表</t>
  </si>
  <si>
    <t>2021年横峰县社会保险基金预算支出决算表</t>
  </si>
  <si>
    <t>2021年横峰县社会保险基金预算结余表</t>
  </si>
  <si>
    <t>2021年横峰县地方政府债务限额、余额决算表</t>
  </si>
  <si>
    <t>2021年横峰县举借政府债务情况说明</t>
  </si>
  <si>
    <t>2021年横峰县本级及所属地区政府债务发行、还本付息情况表</t>
  </si>
  <si>
    <t>2021年横峰县地方政府新增债券使用安排表</t>
  </si>
  <si>
    <t>2021年横峰县预算绩效管理工作开展情况说明</t>
  </si>
  <si>
    <t>2021年横峰县重大政策和重点项目绩效执行结果</t>
  </si>
  <si>
    <t>2021年横峰县一般公共预算财政拨款“三公”经费支出决算表</t>
  </si>
  <si>
    <t>2021年横峰县一般公共预算财政拨款“三公”经费支出情况说明</t>
  </si>
  <si>
    <t xml:space="preserve"> </t>
  </si>
  <si>
    <t>横峰县人民政府关于2021年财政决算和</t>
  </si>
  <si>
    <t>2022年上半年预算执行情况的报告</t>
  </si>
  <si>
    <t>——2022年7月 日在县十七届人大常委会第六次会议上</t>
  </si>
  <si>
    <t>县财政局局长  刘永峰</t>
  </si>
  <si>
    <t>主任、各位副主任、各位委员：</t>
  </si>
  <si>
    <t>受县人民政府委托，向县人大常委会作2021年财政决算报告，同时对今年上半年财政运行情况作简要汇报，请审议。</t>
  </si>
  <si>
    <t>一、2021年财政决算情况</t>
  </si>
  <si>
    <t>2021年是中国共产党建党100周年，是“十四五”规划开局之年，在以习近平同志为核心的党中央坚强领导下，县委、县政府团结带领全县人民，坚持以习近平新时代中国特色社会主义思想为指导，坚持稳中求进工作总基调，立足新发展阶段，贯彻新发展理念，构建新发展格局，紧紧围绕高质量发展目标，强化预算管理，加强收入征管，优化支出结构，稳步推进财政改革，实现了“十四五”良好开局。执行情况如下：</t>
  </si>
  <si>
    <t>（一）一般公共预算执行情况</t>
  </si>
  <si>
    <r>
      <rPr>
        <sz val="16"/>
        <rFont val="仿宋_GB2312"/>
        <charset val="134"/>
      </rPr>
      <t>2021年全县财政总收入15.97亿元，比上年增长15.3%，税收收入占财政总收入的比重为90.6%。一般公共预算收入7.75亿元，比上年增长2.8%，地方税收收入占一般公共预算收入的比重为85.1%。一般公共预算收入主要项目执行情况：税收收入完成6.25亿元，比上年增长1%，</t>
    </r>
    <r>
      <rPr>
        <sz val="16"/>
        <rFont val="仿宋_GB2312"/>
        <charset val="134"/>
      </rPr>
      <t>其中：增值税、个人所得税、</t>
    </r>
    <r>
      <rPr>
        <sz val="16"/>
        <rFont val="仿宋_GB2312"/>
        <charset val="134"/>
      </rPr>
      <t>企业所得税</t>
    </r>
    <r>
      <rPr>
        <sz val="16"/>
        <rFont val="仿宋_GB2312"/>
        <charset val="134"/>
      </rPr>
      <t>分别完成3.52亿元、0.08亿元、</t>
    </r>
    <r>
      <rPr>
        <sz val="16"/>
        <rFont val="仿宋_GB2312"/>
        <charset val="134"/>
      </rPr>
      <t>0.41亿元</t>
    </r>
    <r>
      <rPr>
        <sz val="16"/>
        <rFont val="仿宋_GB2312"/>
        <charset val="134"/>
      </rPr>
      <t>，</t>
    </r>
    <r>
      <rPr>
        <sz val="16"/>
        <rFont val="仿宋_GB2312"/>
        <charset val="134"/>
      </rPr>
      <t>比上年下降5.4%、30.9%、16.4%，主要是省与市县收入划分改革调整；</t>
    </r>
    <r>
      <rPr>
        <sz val="16"/>
        <rFont val="仿宋_GB2312"/>
        <charset val="134"/>
      </rPr>
      <t>城建税完成0.6亿元，比上年增长20.2%；城镇土地使用税完成0.15亿元，与上年持平；土地增值税完成0.13亿元，比上年增长1.7%；契税完成0.82亿元，比上年下降2.1%。非税收入完成1.5亿元，比上年增长11%。</t>
    </r>
  </si>
  <si>
    <t>2021年全县一般公共预算支出26.27亿元（包括上级补助、调入资金、一般债券转贷收入等安排的支出），比上年下降7.9%，一般公共预算支出主要项目执行情况是：</t>
  </si>
  <si>
    <t>一般公共服务支出2.01亿元，比上年增长7.9%；公共安全支出0.93亿元，比上年增长5.3%；教育支出4.11亿元，比上年增长6.4%；科学技术支出0.68亿元，比上年增长194.5%，主要是加大了对科技的投入；文化旅游体育与传媒支出0.23亿元，比上年增长12.4%；社会保障和就业支出2.83亿元，比上年下降3.3%；卫生健康支出1.45亿元，比上年下降47.4%，主要是城乡居民医疗保险、职工医疗保险基金上划到市级统收统支；节能环保支出0.56亿元，比上年增长16.3%；城乡社区支出2.93亿元，比上年下降10.8%；农林水支出4.82亿元，比上年增长1.5%；交通运输支出0.54亿元，比上年下降41.8%，主要是上级补助减少；资源勘探工业信息等支出2.84亿元，比上年下降37.6%；商业服务业等支出0.07亿元，比上年下降31.8%；自然资源海洋气象等支出0.22亿元，比上年下降22.9%；住房保障支出0.16亿元，比上年下降64.2%，主要是上级下达的老旧小区改造等住房保障建设资金减少；灾害防治及应急管理支出 0.32亿元，比上年增长93.5%，主要是上级下达自然灾害防治体系建设资金增加，以及新增加森林防火及专职消防队伍支出；其他支出1.54亿元，比上年增长109%，主要是一般债券还本付息增加。</t>
  </si>
  <si>
    <t>2021年，我县一般公共预算收入7.75亿元，上级补助收入12.42亿元，地方政府一般债券收入2.34亿元，上年结余结转收入0.94亿元，调入资金6.43亿元，收入总量为29.88亿元。</t>
  </si>
  <si>
    <t>一般公共预算支出26.27亿元，上解支出1.17亿元、地方政府一般债券还本支出0.91亿元，安排预算稳定调节基金0.43亿元，支出总量28.78亿元。</t>
  </si>
  <si>
    <t>收支相抵，年终结余1.1亿元。</t>
  </si>
  <si>
    <t>根据《预算法》规定，其他有关事项报告如下：</t>
  </si>
  <si>
    <t>一般公共预算上级补助收入情况。2021年我县收到上级补助资金12.42亿元，比上年下降5.6%。其中：一般性转移支付9.38亿元，占上级补助收入的75.5%；专项转移支付1.88亿元，占上级补助收入的15.1%；返还性收入1.16亿元，占上级补助收入的9.4%。</t>
  </si>
  <si>
    <r>
      <rPr>
        <sz val="16"/>
        <rFont val="仿宋_GB2312"/>
        <charset val="134"/>
      </rPr>
      <t>政府债务情况。2021年省市转贷我县债券8.04亿元，其中：新增债券6.92亿元（新增一般债券1.43亿元，用于义教建设、城市基础设施建设等，新增专项债券5.49亿元，用于棚户区改造、新零售电商、物流业、生态停车场等）；再融资债券1.12亿元，其中：再融资一般债券0.91亿元，再融资专项债券0.21亿元，按规定用于置换到期的政府债券。截止2021年，我县债务余额为</t>
    </r>
    <r>
      <rPr>
        <sz val="16"/>
        <rFont val="仿宋_GB2312"/>
        <charset val="134"/>
      </rPr>
      <t>32.04</t>
    </r>
    <r>
      <rPr>
        <sz val="16"/>
        <rFont val="仿宋_GB2312"/>
        <charset val="134"/>
      </rPr>
      <t>亿元，为人大常委会决议批准债务限额的90.7%。其中：一般债务余额</t>
    </r>
    <r>
      <rPr>
        <sz val="16"/>
        <rFont val="仿宋_GB2312"/>
        <charset val="134"/>
      </rPr>
      <t>11.29</t>
    </r>
    <r>
      <rPr>
        <sz val="16"/>
        <rFont val="仿宋_GB2312"/>
        <charset val="134"/>
      </rPr>
      <t>亿元，为人大常委会决议批准限额的92.3%；专项债务余额</t>
    </r>
    <r>
      <rPr>
        <sz val="16"/>
        <rFont val="仿宋_GB2312"/>
        <charset val="134"/>
      </rPr>
      <t xml:space="preserve"> 20.75</t>
    </r>
    <r>
      <rPr>
        <sz val="16"/>
        <rFont val="仿宋_GB2312"/>
        <charset val="134"/>
      </rPr>
      <t>亿元，为人大常委会决议批准限额的89.8%。</t>
    </r>
  </si>
  <si>
    <t>预备费安排使用情况。2021年，我县预备费预算安排3800万元，实际支出0万元。</t>
  </si>
  <si>
    <t>超收收入安排和预算稳定调节基金收支情况。2021年县级一般公共预算超收收入4266万元，全部安排预算稳定基金。我县预算稳定调节基金余额4266万元。</t>
  </si>
  <si>
    <t>“三公”经费使用管理情况。2021年，全县因公出国(境)经费、公务用车购置及运行费、公务接待费(合称“三公”经费)财政拨款支出1657万元，比2020年决算数减少38万元，比年初预算数节约84万元，主要是各部门贯彻落实中央八项规定精神和过紧日子有关要求，减少了相关支出。其中：因公出国(境)经费0万元，公务用车购置51万元，公务用车运行维护费418万元，公务接待费1188万元。</t>
  </si>
  <si>
    <t>（二）政府性基金预算执行情况</t>
  </si>
  <si>
    <t>政府性基金预算收入8.96亿元，上级补助收入0.12亿元，上年结余结转收入0.32亿元，调入资金0.2亿元，专项债券转贷收入5.7亿元，政府性基金收入总量为15.3亿元。</t>
  </si>
  <si>
    <r>
      <rPr>
        <sz val="16"/>
        <rFont val="仿宋_GB2312"/>
        <charset val="134"/>
      </rPr>
      <t>政府性基金预算支出12.01亿元，</t>
    </r>
    <r>
      <rPr>
        <sz val="16"/>
        <rFont val="仿宋_GB2312"/>
        <charset val="134"/>
      </rPr>
      <t>上解支出0.16亿元，地方政府专项债券还本支出0.44亿元，调出资金2.6亿元。政府性基金支出总量为15.21亿元。</t>
    </r>
  </si>
  <si>
    <r>
      <rPr>
        <sz val="16"/>
        <rFont val="仿宋_GB2312"/>
        <charset val="134"/>
      </rPr>
      <t>政府性基金收支相抵，年终结余结转0.09亿元</t>
    </r>
    <r>
      <rPr>
        <sz val="16"/>
        <rFont val="仿宋_GB2312"/>
        <charset val="134"/>
      </rPr>
      <t>。</t>
    </r>
  </si>
  <si>
    <t>（三）社会保险基金预算执行情况</t>
  </si>
  <si>
    <t>社会保险基金预算总收入1.79亿元，社会保险基金预算总支出1.84亿元，当年收支结余-0.05亿元，滚存结余1.84亿元。</t>
  </si>
  <si>
    <t>（四）国有资本经营预算执行情况</t>
  </si>
  <si>
    <t>国有资本经营预算收入0.48亿元，调出到一般公共预算0.48亿元，收支平衡。</t>
  </si>
  <si>
    <t>2021年，财政部门认真落实县十六届人大六次会议相关决议要求，实施积极的财政政策，扎实做好“六稳”工作，全面落实“六保”任务，为推动高质量发展提供坚强财政保障。</t>
  </si>
  <si>
    <r>
      <rPr>
        <b/>
        <sz val="16"/>
        <rFont val="仿宋_GB2312"/>
        <charset val="134"/>
      </rPr>
      <t>一是大力支持经济社会发展。</t>
    </r>
    <r>
      <rPr>
        <sz val="16"/>
        <rFont val="仿宋_GB2312"/>
        <charset val="134"/>
      </rPr>
      <t>紧紧围绕县委、县政府决策部署，充分发挥财政职能作用，全力服务经济社会发展大局。加大科技投入，支持有色金属、快递物流等主导产业发展。切实帮助企业解决融资难、融资贵问题，发放“财园信贷通”贷款8065万元、“财政惠农信贷通”贷款2915万元，惠及50户中小微企业和新型农业经营主体。</t>
    </r>
  </si>
  <si>
    <r>
      <rPr>
        <b/>
        <sz val="16"/>
        <rFont val="仿宋_GB2312"/>
        <charset val="134"/>
      </rPr>
      <t>二是全力保障民生福祉。</t>
    </r>
    <r>
      <rPr>
        <sz val="16"/>
        <rFont val="仿宋_GB2312"/>
        <charset val="134"/>
      </rPr>
      <t>集中财力重点保障和改善民生，全年民生支出达18.6亿元，占一般公共预算支出比例71%，有效保障了</t>
    </r>
    <r>
      <rPr>
        <sz val="16"/>
        <rFont val="仿宋_GB2312"/>
        <charset val="134"/>
      </rPr>
      <t>教育、科技、医疗、社会保障、生态环保、巩固拓展脱贫攻坚成果同乡村振兴有效衔接</t>
    </r>
    <r>
      <rPr>
        <sz val="16"/>
        <rFont val="仿宋_GB2312"/>
        <charset val="134"/>
      </rPr>
      <t>等</t>
    </r>
    <r>
      <rPr>
        <sz val="16"/>
        <rFont val="仿宋_GB2312"/>
        <charset val="134"/>
      </rPr>
      <t>方面</t>
    </r>
    <r>
      <rPr>
        <sz val="16"/>
        <rFont val="仿宋_GB2312"/>
        <charset val="134"/>
      </rPr>
      <t>的民生支出需求。</t>
    </r>
  </si>
  <si>
    <r>
      <rPr>
        <b/>
        <sz val="16"/>
        <rFont val="仿宋_GB2312"/>
        <charset val="134"/>
      </rPr>
      <t>三是有序推进财政改革。</t>
    </r>
    <r>
      <rPr>
        <sz val="16"/>
        <rFont val="仿宋_GB2312"/>
        <charset val="134"/>
      </rPr>
      <t>扎实开展预算管理一体化改革，积极推进零基预算改革，</t>
    </r>
    <r>
      <rPr>
        <sz val="16"/>
        <rFont val="仿宋_GB2312"/>
        <charset val="134"/>
      </rPr>
      <t>大力推行政府阳光采购，推进财政“放管服”改革，加快迈出“互联网+政务服务”步伐，进一步优化营商环境。</t>
    </r>
  </si>
  <si>
    <r>
      <rPr>
        <b/>
        <sz val="16"/>
        <rFont val="仿宋_GB2312"/>
        <charset val="134"/>
      </rPr>
      <t>四是有效提升理财成效。</t>
    </r>
    <r>
      <rPr>
        <sz val="16"/>
        <rFont val="仿宋_GB2312"/>
        <charset val="134"/>
      </rPr>
      <t>加大存量资金盘活力度，全面落实“定期清理、限期使用、超期收回”机制。深入推进预算绩效管理，对财政资金实行绩效目标“双监控”管理。</t>
    </r>
    <r>
      <rPr>
        <sz val="16"/>
        <rFont val="仿宋_GB2312"/>
        <charset val="134"/>
      </rPr>
      <t>加大财政投资评审力度，评审项目资金核减率达8.5%，有效节约财政资金。强化预算执行管理，大力压减一般性支出，“三公”经费财政拨款下降4.6%。</t>
    </r>
  </si>
  <si>
    <r>
      <rPr>
        <b/>
        <sz val="16"/>
        <rFont val="仿宋_GB2312"/>
        <charset val="134"/>
      </rPr>
      <t>五是坚决防范重大风险。</t>
    </r>
    <r>
      <rPr>
        <sz val="16"/>
        <rFont val="仿宋_GB2312"/>
        <charset val="134"/>
      </rPr>
      <t xml:space="preserve">严格控制政府债务增量，化解债务存量，积极向上争取政府再融资债券和新增债券额度，延长债务期限，优化债务结构，缓解偿债压力。坚守隐性债务总量不增长、“三保”资金不断链的底线，坚决遏制隐性债务增量，妥善化解政府隐性债务存量，防范化解地方政府隐性债务风险。    </t>
    </r>
  </si>
  <si>
    <t xml:space="preserve"> 二、2022年上半年预算执行情况</t>
  </si>
  <si>
    <t>上半年，全县财政总收入完成14.87亿元，占人大通过预算数的87.1%，比上年同期增收1.91亿元，增长14.7%，税占比90.2%；一般公共预算收入完成7.18亿元，比上年同期增收0.21亿元，增长3%，税收占一般公共预算收入比重为73.3%。</t>
  </si>
  <si>
    <t>一般公共预算收入分大项完成情况是：</t>
  </si>
  <si>
    <t>税收收入完成5.26亿元，比上年同期增长9.9%。其中：增值税地方所得部分完成3.2亿元，比上年同期增长11.4%；企业所得税地方所得部分完成0.64亿元，比上年同期增长196.9%；城建税完成0.63亿元，比上年同期增长36.1%；契税完成0.41亿元，比上年同期下降43.6%；</t>
  </si>
  <si>
    <t>非税收入完成1.92亿元，比上年同期减收0.27亿元，下降12.2%。其中：专项收入完成0.42亿元，比上年同期增长33.8%；行政事业性收费收入完成0.06亿元，比上年同期下降64.5%；罚没收入完成0.28亿元，比上年同期下降50.2%；国有资源有偿使用收入完成1.16亿元，比上年同期增长2.2%。</t>
  </si>
  <si>
    <t>上半年，全县公共财政预算支出14.53亿元，比上年同期增支1.53亿元，增长11.8%。主要支出项目完成情况：</t>
  </si>
  <si>
    <r>
      <rPr>
        <sz val="16"/>
        <rFont val="仿宋_GB2312"/>
        <charset val="134"/>
      </rPr>
      <t>一般公共服务支出0.87亿元，比上年同期</t>
    </r>
    <r>
      <rPr>
        <sz val="16"/>
        <rFont val="仿宋_GB2312"/>
        <charset val="134"/>
      </rPr>
      <t>下降31</t>
    </r>
    <r>
      <rPr>
        <sz val="16"/>
        <rFont val="仿宋_GB2312"/>
        <charset val="134"/>
      </rPr>
      <t>%；公共安全支出0.46亿元，比上年同期增长3.2%；教育支出2.16亿元，比上年同期</t>
    </r>
    <r>
      <rPr>
        <sz val="16"/>
        <rFont val="仿宋_GB2312"/>
        <charset val="134"/>
      </rPr>
      <t>增长32</t>
    </r>
    <r>
      <rPr>
        <sz val="16"/>
        <rFont val="仿宋_GB2312"/>
        <charset val="134"/>
      </rPr>
      <t>%；科学技术支出0.67亿元，比上年同期</t>
    </r>
    <r>
      <rPr>
        <sz val="16"/>
        <rFont val="仿宋_GB2312"/>
        <charset val="134"/>
      </rPr>
      <t>增长3169.1</t>
    </r>
    <r>
      <rPr>
        <sz val="16"/>
        <rFont val="仿宋_GB2312"/>
        <charset val="134"/>
      </rPr>
      <t>%，主要是加快了科技支出进度；文化体育与传媒支出0.1亿元，比上年同期</t>
    </r>
    <r>
      <rPr>
        <sz val="16"/>
        <rFont val="仿宋_GB2312"/>
        <charset val="134"/>
      </rPr>
      <t>下降15.5</t>
    </r>
    <r>
      <rPr>
        <sz val="16"/>
        <rFont val="仿宋_GB2312"/>
        <charset val="134"/>
      </rPr>
      <t>%；社会保障和就业支出1.82亿元，比上年同期增长11.8%；卫生健康支出0.86亿元，比上年同期</t>
    </r>
    <r>
      <rPr>
        <sz val="16"/>
        <rFont val="仿宋_GB2312"/>
        <charset val="134"/>
      </rPr>
      <t>增长7.8</t>
    </r>
    <r>
      <rPr>
        <sz val="16"/>
        <rFont val="仿宋_GB2312"/>
        <charset val="134"/>
      </rPr>
      <t>%；节能环保支出0.11亿元，比上年同期</t>
    </r>
    <r>
      <rPr>
        <sz val="16"/>
        <rFont val="仿宋_GB2312"/>
        <charset val="134"/>
      </rPr>
      <t>下降71.4</t>
    </r>
    <r>
      <rPr>
        <sz val="16"/>
        <rFont val="仿宋_GB2312"/>
        <charset val="134"/>
      </rPr>
      <t>%；城乡社区支出0.49亿元，比上年同期下降17.4%农林水支出2.28亿元，比上年同期增长15.7%；交通运输支出0.21亿元，比上年同期</t>
    </r>
    <r>
      <rPr>
        <sz val="16"/>
        <rFont val="仿宋_GB2312"/>
        <charset val="134"/>
      </rPr>
      <t>下降31.4</t>
    </r>
    <r>
      <rPr>
        <sz val="16"/>
        <rFont val="仿宋_GB2312"/>
        <charset val="134"/>
      </rPr>
      <t>%；资源勘探信息等支出3.7亿元，比上年同期增长15.5%；自然资源海洋气象等支出0.08亿元，比上年同期</t>
    </r>
    <r>
      <rPr>
        <sz val="16"/>
        <rFont val="仿宋_GB2312"/>
        <charset val="134"/>
      </rPr>
      <t>下降31.3</t>
    </r>
    <r>
      <rPr>
        <sz val="16"/>
        <rFont val="仿宋_GB2312"/>
        <charset val="134"/>
      </rPr>
      <t>%；住房保障支出0.42亿元，比上年同期增长383.4%；灾害防治及应急管理支出0.11亿元，比上年同期下降43.1%。</t>
    </r>
  </si>
  <si>
    <t>上半年，在县委、县政府的正确领导和县人大及其常委会的支持下，财政工作开展扎实有序，主要工作如下：</t>
  </si>
  <si>
    <r>
      <rPr>
        <b/>
        <sz val="16"/>
        <rFont val="仿宋_GB2312"/>
        <charset val="134"/>
      </rPr>
      <t>（一）主动担当作为，着力保障重点领域支出</t>
    </r>
    <r>
      <rPr>
        <sz val="16"/>
        <rFont val="仿宋_GB2312"/>
        <charset val="134"/>
      </rPr>
      <t>。积极依法组织收入，贯彻落实各项减税降费政策措施，上半年，在兑现留抵退税资金1.94亿元的情况下，仍然实现一般公共预算收入增长3%。坚持“三保”支出在财政支出中的优先地位，在预算安排和库款拨付等方面严格按规定优先保障，切实兜牢“三保”底线。加强民生保障力度，上半年十三项民生支出9.26亿元。</t>
    </r>
  </si>
  <si>
    <r>
      <rPr>
        <b/>
        <sz val="16"/>
        <rFont val="仿宋_GB2312"/>
        <charset val="134"/>
      </rPr>
      <t>（二）深化财政改革，切实加强财政监督管理。</t>
    </r>
    <r>
      <rPr>
        <sz val="16"/>
        <rFont val="仿宋_GB2312"/>
        <charset val="134"/>
      </rPr>
      <t>持续推进预算管理一体化改革，强化预算全过程管理。加强政府采购管理，大力推行政府阳光采购。加强财政监督，组织开展全县预算单位会计质量检查、预决算公开情况专项检查等。加强债务管理，强化债务风险防控，推进隐性债务化解工作，积极向上争取政府债券。</t>
    </r>
  </si>
  <si>
    <r>
      <rPr>
        <b/>
        <sz val="16"/>
        <rFont val="仿宋_GB2312"/>
        <charset val="134"/>
      </rPr>
      <t>（三）加大统筹力度，不断提升资金使用效益。</t>
    </r>
    <r>
      <rPr>
        <sz val="16"/>
        <rFont val="仿宋_GB2312"/>
        <charset val="134"/>
      </rPr>
      <t>严格落实过紧目子要求，大力压减一般性支出，腾出的资金优先用于“三</t>
    </r>
  </si>
  <si>
    <t>保”等刚性支出及相关重点领域投入。积极盘活财政存量资金，开展结转结余资金清理，对清理出的结转结余资金，一律收回财政统筹安排使用。加强预算绩效管理，做好绩效监控、绩效评价工作。积极推动直达资金落地见效，上半年我县共接收直达资金5亿元，全部分配完毕，己支付3.12亿元，支出进度为62.4%。</t>
  </si>
  <si>
    <r>
      <rPr>
        <sz val="16"/>
        <rFont val="黑体"/>
        <charset val="134"/>
      </rPr>
      <t>三、</t>
    </r>
    <r>
      <rPr>
        <sz val="16"/>
        <rFont val="黑体"/>
        <charset val="134"/>
      </rPr>
      <t>下半年工作重点</t>
    </r>
  </si>
  <si>
    <r>
      <rPr>
        <b/>
        <sz val="16"/>
        <rFont val="仿宋_GB2312"/>
        <charset val="134"/>
      </rPr>
      <t>一是优化服务涵养优质财源。优化营商环境，</t>
    </r>
    <r>
      <rPr>
        <sz val="16"/>
        <rFont val="仿宋_GB2312"/>
        <charset val="134"/>
      </rPr>
      <t>继续落实好各项税收优惠政策，用好“财园信贷通”、“惠农信贷通”和“科贷通”等信贷支持政策，整合各类优势资源，提供最优质服务，推动企业快速发展</t>
    </r>
    <r>
      <rPr>
        <sz val="16"/>
        <rFont val="仿宋_GB2312"/>
        <charset val="134"/>
      </rPr>
      <t>。</t>
    </r>
    <r>
      <rPr>
        <b/>
        <sz val="16"/>
        <rFont val="仿宋_GB2312"/>
        <charset val="134"/>
      </rPr>
      <t>培育优质特色税源，</t>
    </r>
    <r>
      <rPr>
        <sz val="16"/>
        <rFont val="仿宋_GB2312"/>
        <charset val="134"/>
      </rPr>
      <t>聚焦数字经济、有色金属、快递物流等主导产业，走好产业集群发展之路，</t>
    </r>
    <r>
      <rPr>
        <sz val="16"/>
        <rFont val="仿宋_GB2312"/>
        <charset val="134"/>
      </rPr>
      <t>把招商引资着力点转移到培植财源、辐射经济和构建产业发展格局上来，不断提升招商引资效益。</t>
    </r>
    <r>
      <rPr>
        <b/>
        <sz val="16"/>
        <rFont val="仿宋_GB2312"/>
        <charset val="134"/>
      </rPr>
      <t>加大向上争资力度，</t>
    </r>
    <r>
      <rPr>
        <sz val="16"/>
        <rFont val="仿宋_GB2312"/>
        <charset val="134"/>
      </rPr>
      <t>紧盯国家、省市宏观政策导向，加强部门间协调，做好各类项目的对接和申报工作，力争在基础设施建设、产业发展等方面获得更多的资金支持。</t>
    </r>
  </si>
  <si>
    <r>
      <rPr>
        <b/>
        <sz val="16"/>
        <rFont val="仿宋_GB2312"/>
        <charset val="134"/>
      </rPr>
      <t>二是统筹财力保障重点支出。</t>
    </r>
    <r>
      <rPr>
        <sz val="16"/>
        <rFont val="仿宋_GB2312"/>
        <charset val="134"/>
      </rPr>
      <t>统筹各项财政资源，加强政府性基金预算、国有资本经营预算与一般公共预算有效衔接，推进预算管理和绩效管理深度融合，积极盘活财政资金、资产、资源，集中财力办大事。优化支出结构，对非重点、非刚性的支出应压尽压，将更多的资金用于“三保”等重点领域支出，继续做好“六稳”、“六保”工作，加强普惠性、基础性、兜底性民生工程保障能力，不断加大重点民生领域的投入。</t>
    </r>
  </si>
  <si>
    <r>
      <rPr>
        <b/>
        <sz val="16"/>
        <rFont val="仿宋_GB2312"/>
        <charset val="134"/>
      </rPr>
      <t>三是深化改革做精财政管理。</t>
    </r>
    <r>
      <rPr>
        <sz val="16"/>
        <rFont val="仿宋_GB2312"/>
        <charset val="134"/>
      </rPr>
      <t>深入推进预算管理一体化系统建设，形成预算全过程的管理闭环，提高预算管理规范化、科学化、标准化水平和透明度，着力推进零基预算改革，深化部门收入统筹，强化绩效目标管理，扎实做好绩效评价工作，强化评价结果应用。进一步压实采购人主体责任，持续抓好政府阳光采购，不断优化政府采购领域营商环境。持续推动财政电子票据管理实现全覆盖，建立全流程监管体系，规范电子票据日常使用。</t>
    </r>
  </si>
  <si>
    <r>
      <rPr>
        <sz val="16"/>
        <rFont val="仿宋_GB2312"/>
        <charset val="134"/>
      </rPr>
      <t xml:space="preserve"> </t>
    </r>
    <r>
      <rPr>
        <b/>
        <sz val="16"/>
        <rFont val="仿宋_GB2312"/>
        <charset val="134"/>
      </rPr>
      <t>四是积极防范化解重大风险。</t>
    </r>
    <r>
      <rPr>
        <sz val="16"/>
        <rFont val="仿宋_GB2312"/>
        <charset val="134"/>
      </rPr>
      <t>坚持底线思维，牢牢守住不发生系统性风险的底线。严格落实债务限额管理和预算管理要求，保障到期债券的本息支付。加强隐性债务风险管理，坚决遏制增量，稳妥有序化解存量。深入贯彻预算法和预算法实施条例，严格执行人大批准的预算，强化预算硬约束，依法依规组织收入，从严控制预算调整。加强财政财务监管，强化政策落实的监督检查，确保财政规范安全高效运行。</t>
    </r>
  </si>
  <si>
    <t xml:space="preserve"> 单位：万元</t>
  </si>
  <si>
    <t>预算科目</t>
  </si>
  <si>
    <t>2020年决算数</t>
  </si>
  <si>
    <t>2021年预算数</t>
  </si>
  <si>
    <t>2021年调整预算数</t>
  </si>
  <si>
    <t>2021年决算数</t>
  </si>
  <si>
    <t>决算数为调整预算数的%</t>
  </si>
  <si>
    <t>决算数为上年决算数的%</t>
  </si>
  <si>
    <t>一、税收收入</t>
  </si>
  <si>
    <t>其中：增值税</t>
  </si>
  <si>
    <t xml:space="preserve">          企业所得税</t>
  </si>
  <si>
    <t xml:space="preserve">         个人所得税</t>
  </si>
  <si>
    <t xml:space="preserve">     城建税</t>
  </si>
  <si>
    <t>二、非税收入</t>
  </si>
  <si>
    <t>其中：专项收入</t>
  </si>
  <si>
    <t>行政事业性收费收入</t>
  </si>
  <si>
    <t>罚没收入</t>
  </si>
  <si>
    <t>国有资源有偿使用收入</t>
  </si>
  <si>
    <t>其他收入</t>
  </si>
  <si>
    <t>公共财政预算收入合计</t>
  </si>
  <si>
    <t>上级补助收入</t>
  </si>
  <si>
    <t xml:space="preserve">  其中：返还性收入</t>
  </si>
  <si>
    <t xml:space="preserve">  一般性转移支付收入</t>
  </si>
  <si>
    <t xml:space="preserve">  专项转移支付收入</t>
  </si>
  <si>
    <t>债券转贷收入</t>
  </si>
  <si>
    <t>待偿债置换一般债券上年结余</t>
  </si>
  <si>
    <t>动用预算稳定调节基金</t>
  </si>
  <si>
    <t>上年结余</t>
  </si>
  <si>
    <t>调入资金</t>
  </si>
  <si>
    <t>公共财政预算收入总计</t>
  </si>
  <si>
    <t>2021年横峰县公共预算支出决算表</t>
  </si>
  <si>
    <t>单位：万元</t>
  </si>
  <si>
    <t>支出项目</t>
  </si>
  <si>
    <t>公共财政支出</t>
  </si>
  <si>
    <t>其中：一般公共服务支出</t>
  </si>
  <si>
    <t>公共安全支出</t>
  </si>
  <si>
    <t>教育支出</t>
  </si>
  <si>
    <t>科学技术支出</t>
  </si>
  <si>
    <t>文化体育与传媒支出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</si>
  <si>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</si>
  <si>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</si>
  <si>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</si>
  <si>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</si>
  <si>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</si>
  <si>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</si>
  <si>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资源勘探信息等支出</t>
  </si>
  <si>
    <t>商业服务业等支出</t>
  </si>
  <si>
    <t>金融支出</t>
  </si>
  <si>
    <t>自然资源海洋气象等支出</t>
  </si>
  <si>
    <t>住房保障支出</t>
  </si>
  <si>
    <t>粮油物资储备支出</t>
  </si>
  <si>
    <t>灾害防治及应急管理支出</t>
  </si>
  <si>
    <t>其他支出</t>
  </si>
  <si>
    <t>预备费</t>
  </si>
  <si>
    <t>债务付息支出</t>
  </si>
  <si>
    <t>债务发行费用支出</t>
  </si>
  <si>
    <t>公共财政预算支出合计</t>
  </si>
  <si>
    <t>上解上级支出</t>
  </si>
  <si>
    <t xml:space="preserve">  其中：体制上解支出</t>
  </si>
  <si>
    <t xml:space="preserve">  专项上解支出</t>
  </si>
  <si>
    <t>债券还本支出</t>
  </si>
  <si>
    <t>安排预算稳定调节基金</t>
  </si>
  <si>
    <t>待偿债置换一般债券结余</t>
  </si>
  <si>
    <t>年终结余</t>
  </si>
  <si>
    <t>公共财政预算支出总计</t>
  </si>
  <si>
    <t>2021年横峰县公共预算本级支出决算表</t>
  </si>
  <si>
    <t>一般公共预算支出</t>
  </si>
  <si>
    <t>一般公共服务支出</t>
  </si>
  <si>
    <t xml:space="preserve">  人大事务</t>
  </si>
  <si>
    <t xml:space="preserve">  政协事务</t>
  </si>
  <si>
    <t xml:space="preserve">  政府办公厅(室)及相关机构事务</t>
  </si>
  <si>
    <t xml:space="preserve">  发展与改革事务</t>
  </si>
  <si>
    <t xml:space="preserve">  统计信息事务</t>
  </si>
  <si>
    <t xml:space="preserve">  财政事务</t>
  </si>
  <si>
    <t xml:space="preserve">  税收事务</t>
  </si>
  <si>
    <t xml:space="preserve">  审计事务</t>
  </si>
  <si>
    <t xml:space="preserve">  海关事务</t>
  </si>
  <si>
    <t xml:space="preserve">  纪检监察事务</t>
  </si>
  <si>
    <t xml:space="preserve">  商贸事务</t>
  </si>
  <si>
    <t xml:space="preserve">  知识产权事务</t>
  </si>
  <si>
    <t xml:space="preserve">  工商行政管理事务</t>
  </si>
  <si>
    <t xml:space="preserve">  质量技术监督与检验检疫事务</t>
  </si>
  <si>
    <t xml:space="preserve">  民族事务</t>
  </si>
  <si>
    <t xml:space="preserve">  宗教事务</t>
  </si>
  <si>
    <t xml:space="preserve">  港澳台侨事务</t>
  </si>
  <si>
    <t xml:space="preserve">  档案事务</t>
  </si>
  <si>
    <t xml:space="preserve">  民主党派及工商联事务</t>
  </si>
  <si>
    <t xml:space="preserve">  群众团体事务</t>
  </si>
  <si>
    <t xml:space="preserve">  党委办公厅(室)及相关机构事务</t>
  </si>
  <si>
    <t xml:space="preserve">  组织事务</t>
  </si>
  <si>
    <t xml:space="preserve">  宣传事务</t>
  </si>
  <si>
    <t xml:space="preserve">  统战事务</t>
  </si>
  <si>
    <t xml:space="preserve">  其他共产党事务支出</t>
  </si>
  <si>
    <t xml:space="preserve">  市场监督管理事务</t>
  </si>
  <si>
    <t xml:space="preserve">  其他一般公共服务支出</t>
  </si>
  <si>
    <t>外交支出</t>
  </si>
  <si>
    <t xml:space="preserve">  外交管理事务</t>
  </si>
  <si>
    <t xml:space="preserve">  驻外机构</t>
  </si>
  <si>
    <t xml:space="preserve">  对外援助</t>
  </si>
  <si>
    <t xml:space="preserve">  国际组织</t>
  </si>
  <si>
    <t xml:space="preserve">  对外合作与交流</t>
  </si>
  <si>
    <t xml:space="preserve">  对外宣传</t>
  </si>
  <si>
    <t xml:space="preserve">  边界勘界联检</t>
  </si>
  <si>
    <t xml:space="preserve">  其他外交支出</t>
  </si>
  <si>
    <t>国防支出</t>
  </si>
  <si>
    <t xml:space="preserve">  现役部队</t>
  </si>
  <si>
    <t xml:space="preserve">  国防科研事业</t>
  </si>
  <si>
    <t xml:space="preserve">  专项工程</t>
  </si>
  <si>
    <t xml:space="preserve">  国防动员</t>
  </si>
  <si>
    <t xml:space="preserve">  其他国防支出</t>
  </si>
  <si>
    <t xml:space="preserve">  武装警察</t>
  </si>
  <si>
    <t xml:space="preserve">  公安</t>
  </si>
  <si>
    <t xml:space="preserve">  国家安全</t>
  </si>
  <si>
    <t xml:space="preserve">  检察</t>
  </si>
  <si>
    <t xml:space="preserve">  法院</t>
  </si>
  <si>
    <t xml:space="preserve">  司法</t>
  </si>
  <si>
    <t xml:space="preserve">  监狱</t>
  </si>
  <si>
    <t xml:space="preserve">  强制隔离戒毒</t>
  </si>
  <si>
    <t xml:space="preserve">  国家保密</t>
  </si>
  <si>
    <t xml:space="preserve">  缉私警察</t>
  </si>
  <si>
    <t xml:space="preserve">  海警</t>
  </si>
  <si>
    <t xml:space="preserve">  其他公共安全支出</t>
  </si>
  <si>
    <t xml:space="preserve">  教育管理事务</t>
  </si>
  <si>
    <t xml:space="preserve">  普通教育</t>
  </si>
  <si>
    <t xml:space="preserve">  职业教育</t>
  </si>
  <si>
    <t xml:space="preserve">  成人教育</t>
  </si>
  <si>
    <t xml:space="preserve">  广播电视教育</t>
  </si>
  <si>
    <t xml:space="preserve">  留学教育</t>
  </si>
  <si>
    <t xml:space="preserve">  特殊教育</t>
  </si>
  <si>
    <t xml:space="preserve">  进修及培训</t>
  </si>
  <si>
    <t xml:space="preserve">  教育费附加安排的支出</t>
  </si>
  <si>
    <t xml:space="preserve">  其他教育支出</t>
  </si>
  <si>
    <t xml:space="preserve">  科学技术管理事务</t>
  </si>
  <si>
    <t xml:space="preserve">  基础研究</t>
  </si>
  <si>
    <t xml:space="preserve">  应用研究</t>
  </si>
  <si>
    <t xml:space="preserve">  技术研究与开发</t>
  </si>
  <si>
    <t xml:space="preserve">  科技条件与服务</t>
  </si>
  <si>
    <t xml:space="preserve">  社会科学</t>
  </si>
  <si>
    <t xml:space="preserve">  科学技术普及</t>
  </si>
  <si>
    <t xml:space="preserve">  科技交流与合作</t>
  </si>
  <si>
    <t xml:space="preserve">  科技重大项目</t>
  </si>
  <si>
    <t xml:space="preserve">  其他科学技术支出</t>
  </si>
  <si>
    <t xml:space="preserve">   文化和旅游</t>
  </si>
  <si>
    <t xml:space="preserve">  文物</t>
  </si>
  <si>
    <t xml:space="preserve">  体育</t>
  </si>
  <si>
    <t xml:space="preserve">  新闻出版电影</t>
  </si>
  <si>
    <t xml:space="preserve">  广播电视</t>
  </si>
  <si>
    <t xml:space="preserve">  其他文化体育与传媒支出</t>
  </si>
  <si>
    <t xml:space="preserve">  人力资源和社会保障管理事务</t>
  </si>
  <si>
    <t xml:space="preserve">  民政管理事务</t>
  </si>
  <si>
    <t xml:space="preserve">  财政对社会保险基金的补助</t>
  </si>
  <si>
    <t xml:space="preserve">  补充全国社会保障基金</t>
  </si>
  <si>
    <t>行政事业单位养老支出</t>
  </si>
  <si>
    <t xml:space="preserve">  企业改革补助</t>
  </si>
  <si>
    <t xml:space="preserve">  就业补助</t>
  </si>
  <si>
    <t xml:space="preserve">  抚恤</t>
  </si>
  <si>
    <t xml:space="preserve">  退役安置</t>
  </si>
  <si>
    <t xml:space="preserve">  社会福利</t>
  </si>
  <si>
    <t xml:space="preserve">  残疾人事业</t>
  </si>
  <si>
    <t xml:space="preserve">  行政事业单位养老支出</t>
  </si>
  <si>
    <t xml:space="preserve">  红十字事业</t>
  </si>
  <si>
    <t xml:space="preserve">  最低生活保障</t>
  </si>
  <si>
    <t xml:space="preserve">  临时救助</t>
  </si>
  <si>
    <t xml:space="preserve">  特困人员供养</t>
  </si>
  <si>
    <t xml:space="preserve">  补充道路交通事故社会救助基金</t>
  </si>
  <si>
    <t xml:space="preserve">  其他生活救助</t>
  </si>
  <si>
    <t xml:space="preserve">  财政对基本养老保险基金的补助</t>
  </si>
  <si>
    <t xml:space="preserve">  财政对其他社会保险基金的补助</t>
  </si>
  <si>
    <t xml:space="preserve">  退役军人管理事务</t>
  </si>
  <si>
    <t xml:space="preserve">  其他社会保障和就业支出</t>
  </si>
  <si>
    <t xml:space="preserve">  医疗卫生与计划生育管理事务</t>
  </si>
  <si>
    <t xml:space="preserve">  公立医院</t>
  </si>
  <si>
    <t xml:space="preserve">  基层医疗卫生机构</t>
  </si>
  <si>
    <t xml:space="preserve">  公共卫生</t>
  </si>
  <si>
    <t xml:space="preserve">  医疗保障</t>
  </si>
  <si>
    <t xml:space="preserve">  中医药</t>
  </si>
  <si>
    <t xml:space="preserve">  计划生育事务</t>
  </si>
  <si>
    <t xml:space="preserve">  行政事业单位医疗</t>
  </si>
  <si>
    <t xml:space="preserve">  财政对基本医疗保险基金的补助</t>
  </si>
  <si>
    <t xml:space="preserve">  医疗救助</t>
  </si>
  <si>
    <t xml:space="preserve">  优抚对象医疗</t>
  </si>
  <si>
    <t>医疗保障管理事务</t>
  </si>
  <si>
    <t xml:space="preserve">  老龄卫生健康事务</t>
  </si>
  <si>
    <t xml:space="preserve">  其他卫生健康支出</t>
  </si>
  <si>
    <t xml:space="preserve">  环境保护管理事务</t>
  </si>
  <si>
    <t xml:space="preserve">  环境监测与监察</t>
  </si>
  <si>
    <t xml:space="preserve">  污染防治</t>
  </si>
  <si>
    <t xml:space="preserve">    其中:排污费安排的支出</t>
  </si>
  <si>
    <t xml:space="preserve">  自然生态保护</t>
  </si>
  <si>
    <t xml:space="preserve">  天然林保护</t>
  </si>
  <si>
    <t xml:space="preserve">  退耕还林</t>
  </si>
  <si>
    <t xml:space="preserve">  风沙荒漠治理</t>
  </si>
  <si>
    <t xml:space="preserve">  退牧还草</t>
  </si>
  <si>
    <t xml:space="preserve">  已垦草原退耕还草</t>
  </si>
  <si>
    <t xml:space="preserve">  能源节约利用</t>
  </si>
  <si>
    <t xml:space="preserve">  污染减排</t>
  </si>
  <si>
    <t xml:space="preserve">  可再生能源</t>
  </si>
  <si>
    <t xml:space="preserve">  循环经济</t>
  </si>
  <si>
    <t xml:space="preserve">  能源管理事务</t>
  </si>
  <si>
    <t xml:space="preserve">  其他节能环保支出</t>
  </si>
  <si>
    <t xml:space="preserve">  城乡社区管理事务</t>
  </si>
  <si>
    <t xml:space="preserve">  城乡社区规划与管理</t>
  </si>
  <si>
    <t xml:space="preserve">  城乡社区公共设施</t>
  </si>
  <si>
    <t xml:space="preserve">  城乡社区环境卫生</t>
  </si>
  <si>
    <t xml:space="preserve">  建设市场管理与监督</t>
  </si>
  <si>
    <t xml:space="preserve">  其他城乡社区支出</t>
  </si>
  <si>
    <t>农业农村</t>
  </si>
  <si>
    <t>林业和草原</t>
  </si>
  <si>
    <t xml:space="preserve">  水利</t>
  </si>
  <si>
    <t xml:space="preserve">    其中:水资源费安排的支出</t>
  </si>
  <si>
    <t xml:space="preserve">  南水北调</t>
  </si>
  <si>
    <t xml:space="preserve">  扶贫</t>
  </si>
  <si>
    <t xml:space="preserve">  农业综合开发</t>
  </si>
  <si>
    <t xml:space="preserve">  农村综合改革</t>
  </si>
  <si>
    <t xml:space="preserve">  普惠金融发展支出</t>
  </si>
  <si>
    <t xml:space="preserve">  目标价格补贴</t>
  </si>
  <si>
    <t xml:space="preserve">  其他农林水支出</t>
  </si>
  <si>
    <t xml:space="preserve">  公路水路运输</t>
  </si>
  <si>
    <t xml:space="preserve">  铁路运输</t>
  </si>
  <si>
    <t xml:space="preserve">  民用航空运输</t>
  </si>
  <si>
    <t xml:space="preserve">  成品油价格改革对交通运输的补贴</t>
  </si>
  <si>
    <t xml:space="preserve">  邮政业支出</t>
  </si>
  <si>
    <t xml:space="preserve">  车辆购置税支出</t>
  </si>
  <si>
    <t xml:space="preserve">  其他交通运输支出</t>
  </si>
  <si>
    <t xml:space="preserve">  资源勘探开发</t>
  </si>
  <si>
    <t xml:space="preserve">  制造业</t>
  </si>
  <si>
    <t xml:space="preserve">  建筑业</t>
  </si>
  <si>
    <t xml:space="preserve">  工业和信息产业监管</t>
  </si>
  <si>
    <t xml:space="preserve">  安全生产监管</t>
  </si>
  <si>
    <t xml:space="preserve">  国有资产监管</t>
  </si>
  <si>
    <t xml:space="preserve">  支持中小企业发展和管理支出</t>
  </si>
  <si>
    <t xml:space="preserve">  其他资源勘探信息等支出</t>
  </si>
  <si>
    <t xml:space="preserve">  商业流通事务</t>
  </si>
  <si>
    <t xml:space="preserve">  旅游业管理与服务支出</t>
  </si>
  <si>
    <t xml:space="preserve">  涉外发展服务支出</t>
  </si>
  <si>
    <t xml:space="preserve">  其他商业服务业等支出</t>
  </si>
  <si>
    <t xml:space="preserve">  金融部门行政支出</t>
  </si>
  <si>
    <t xml:space="preserve">  金融部门监管支出</t>
  </si>
  <si>
    <t xml:space="preserve">  金融发展支出</t>
  </si>
  <si>
    <t xml:space="preserve">  金融调控支出</t>
  </si>
  <si>
    <t xml:space="preserve">  其他金融支出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</si>
  <si>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</si>
  <si>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</si>
  <si>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</si>
  <si>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</si>
  <si>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</si>
  <si>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</si>
  <si>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农业</t>
  </si>
  <si>
    <t xml:space="preserve">  交通运输</t>
  </si>
  <si>
    <t xml:space="preserve">  住房保障</t>
  </si>
  <si>
    <t xml:space="preserve">  其他支出</t>
  </si>
  <si>
    <t>自然资源事务</t>
  </si>
  <si>
    <t xml:space="preserve">  海洋管理事务</t>
  </si>
  <si>
    <t xml:space="preserve">  测绘事务</t>
  </si>
  <si>
    <t xml:space="preserve">  地震事务</t>
  </si>
  <si>
    <t xml:space="preserve">  气象事务</t>
  </si>
  <si>
    <t xml:space="preserve">  其他国土海洋气象等支出</t>
  </si>
  <si>
    <t xml:space="preserve">  保障性安居工程支出</t>
  </si>
  <si>
    <t xml:space="preserve">  住房改革支出</t>
  </si>
  <si>
    <t xml:space="preserve">  城乡社区住宅</t>
  </si>
  <si>
    <t>粮油物资事务</t>
  </si>
  <si>
    <t xml:space="preserve">  物资事务</t>
  </si>
  <si>
    <t xml:space="preserve">  能源储备</t>
  </si>
  <si>
    <t xml:space="preserve">  粮油储备</t>
  </si>
  <si>
    <t xml:space="preserve">  重要商品储备</t>
  </si>
  <si>
    <t xml:space="preserve">  应急管理事务</t>
  </si>
  <si>
    <t xml:space="preserve">  消防事务</t>
  </si>
  <si>
    <t xml:space="preserve">  森林消防事务</t>
  </si>
  <si>
    <t xml:space="preserve">  自然灾害防治</t>
  </si>
  <si>
    <t xml:space="preserve">  自然灾害救灾及恢复重建支出</t>
  </si>
  <si>
    <t>其他灾害防治及应急管理支出(款)</t>
  </si>
  <si>
    <t>其他支出(类)</t>
  </si>
  <si>
    <t xml:space="preserve">  年初预留</t>
  </si>
  <si>
    <t xml:space="preserve">  其他支出(款)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</si>
  <si>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</si>
  <si>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</si>
  <si>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</si>
  <si>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</si>
  <si>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</si>
  <si>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</si>
  <si>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2021年横峰县县级基本支出决算表</t>
  </si>
  <si>
    <t>科目名称</t>
  </si>
  <si>
    <t>支出合计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</si>
  <si>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</si>
  <si>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</si>
  <si>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</si>
  <si>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</si>
  <si>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</si>
  <si>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</si>
  <si>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</si>
  <si>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</si>
  <si>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>职工基本医疗保险缴费</t>
  </si>
  <si>
    <t>公务员医疗补助缴费</t>
  </si>
  <si>
    <t xml:space="preserve">  其他社会保障  缴费</t>
  </si>
  <si>
    <t>住房公积金</t>
  </si>
  <si>
    <t>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</si>
  <si>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</si>
  <si>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</si>
  <si>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</si>
  <si>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</si>
  <si>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</si>
  <si>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</si>
  <si>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</si>
  <si>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</si>
  <si>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</si>
  <si>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</si>
  <si>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</si>
  <si>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</si>
  <si>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</si>
  <si>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</si>
  <si>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</si>
  <si>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</si>
  <si>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</si>
  <si>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</si>
  <si>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</si>
  <si>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</si>
  <si>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</si>
  <si>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</si>
  <si>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</si>
  <si>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</si>
  <si>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</si>
  <si>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</si>
  <si>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</si>
  <si>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</si>
  <si>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</si>
  <si>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>对个人和家庭的补助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</si>
  <si>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</si>
  <si>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</si>
  <si>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</si>
  <si>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</si>
  <si>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生活补贴</t>
  </si>
  <si>
    <t xml:space="preserve">  救济费</t>
  </si>
  <si>
    <t xml:space="preserve">  医疗补助</t>
  </si>
  <si>
    <t xml:space="preserve">  助学金</t>
  </si>
  <si>
    <t xml:space="preserve">  奖励金</t>
  </si>
  <si>
    <t xml:space="preserve">  个人农业生产补贴</t>
  </si>
  <si>
    <t xml:space="preserve">  住房公积金</t>
  </si>
  <si>
    <t xml:space="preserve">  提租补贴</t>
  </si>
  <si>
    <t xml:space="preserve">  购房补贴</t>
  </si>
  <si>
    <t xml:space="preserve">  采暖补贴</t>
  </si>
  <si>
    <t xml:space="preserve">  物业服务补贴</t>
  </si>
  <si>
    <t xml:space="preserve">  其他对个人和家庭的补助支出</t>
  </si>
  <si>
    <t>资本性支出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</si>
  <si>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</si>
  <si>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</si>
  <si>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</si>
  <si>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</si>
  <si>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</si>
  <si>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</si>
  <si>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</si>
  <si>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</si>
  <si>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</si>
  <si>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</si>
  <si>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</si>
  <si>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</si>
  <si>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</si>
  <si>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产权参股</t>
  </si>
  <si>
    <t xml:space="preserve">  其他资本性支出</t>
  </si>
  <si>
    <t>2021年度横峰县转移支付分项目决算表</t>
  </si>
  <si>
    <t/>
  </si>
  <si>
    <t>项目</t>
  </si>
  <si>
    <t>一般性转移支付决算数：</t>
  </si>
  <si>
    <t>均衡性转移支付</t>
  </si>
  <si>
    <t>贫困地区转移支付收入</t>
  </si>
  <si>
    <t>县级基本财力保障机制奖补资金</t>
  </si>
  <si>
    <t>结算补助</t>
  </si>
  <si>
    <t xml:space="preserve">    革命老区转移支付收入</t>
  </si>
  <si>
    <t>产粮（油）大县奖励资金</t>
  </si>
  <si>
    <t>重点生态功能区转移支付</t>
  </si>
  <si>
    <t>固定数额补助</t>
  </si>
  <si>
    <t>一般公共服务共同财政事权转移支付收入</t>
  </si>
  <si>
    <t xml:space="preserve">    公共安全共同财政事权转移支付收入  </t>
  </si>
  <si>
    <t xml:space="preserve">    教育共同财政事权转移支付收入  </t>
  </si>
  <si>
    <t xml:space="preserve">    科学技术共同财政事权转移支付收入  </t>
  </si>
  <si>
    <t xml:space="preserve">    文化旅游体育与传媒共同财政事权转移支付收入  </t>
  </si>
  <si>
    <t xml:space="preserve">    社会保障和就业共同财政事权转移支付收入  </t>
  </si>
  <si>
    <t xml:space="preserve">    医疗卫生共同财政事权转移支付收入   </t>
  </si>
  <si>
    <t xml:space="preserve">    节能环保共同财政事权转移支付收入  </t>
  </si>
  <si>
    <t xml:space="preserve">    农林水共同财政事权转移支付收入  </t>
  </si>
  <si>
    <t xml:space="preserve">    交通运输共同财政事权转移支付收入  </t>
  </si>
  <si>
    <t xml:space="preserve">    住房保障共同财政事权转移支付收入  </t>
  </si>
  <si>
    <t xml:space="preserve">其他共同财政事权转移支付收入 </t>
  </si>
  <si>
    <t>灾害防治及应急管理共同财政事权转移支付收入</t>
  </si>
  <si>
    <t xml:space="preserve">    其他一般性转移支付收入</t>
  </si>
  <si>
    <t>专项转移支付决算数</t>
  </si>
  <si>
    <t xml:space="preserve">    一般公共服务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</si>
  <si>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</si>
  <si>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</si>
  <si>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</si>
  <si>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</si>
  <si>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</si>
  <si>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</si>
  <si>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</si>
  <si>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</si>
  <si>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</si>
  <si>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</si>
  <si>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</si>
  <si>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</si>
  <si>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</si>
  <si>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国土海洋气象等</t>
  </si>
  <si>
    <t xml:space="preserve">    住房保障</t>
  </si>
  <si>
    <t xml:space="preserve">    粮油物资储备</t>
  </si>
  <si>
    <t>灾害防治及应急管理</t>
  </si>
  <si>
    <t xml:space="preserve">    其他收入</t>
  </si>
  <si>
    <t>2021年横峰县税收返还及转移支付决算表</t>
  </si>
  <si>
    <t>地区</t>
  </si>
  <si>
    <t>税收返还决算数</t>
  </si>
  <si>
    <t>一般性转移支付决算数</t>
  </si>
  <si>
    <t>合  计</t>
  </si>
  <si>
    <t>横峰县</t>
  </si>
  <si>
    <t>2021年横峰县税收返还及转移</t>
  </si>
  <si>
    <t>支付情况说明</t>
  </si>
  <si>
    <t>2021年我县公共预算税收返还及转移支付合计124209万元，具体情况如下：</t>
  </si>
  <si>
    <t>一、税收返还</t>
  </si>
  <si>
    <t>2021年我县税收返还决算数11626万元，其中：所得税基数返还收入42万元；成品油税费改革税收返还收入161万元；增值税税收返还收入1677万元；消费税税收返还收入1万元；增值税“五五分享”税收返还收入-1305万元；其他税收返还收入11050万元。</t>
  </si>
  <si>
    <r>
      <t>二、</t>
    </r>
    <r>
      <rPr>
        <sz val="18"/>
        <rFont val="楷体"/>
        <charset val="134"/>
      </rPr>
      <t>一般性转移支付</t>
    </r>
  </si>
  <si>
    <t>2021年我县一般性转移支付决算数93803万元，其中：均衡性转移支付收入24629万元；县级基本财力保障机制奖补资金收入8854万元；结算补助收入4216万元；产粮(油)大县奖励资金收入128万元；重点生态功能区转移支付收入1617万元；固定数额补助收入7409万元；革命老区转移支付收入1443万元；贫困地区转移支付收入8981万元。</t>
  </si>
  <si>
    <r>
      <t>三、</t>
    </r>
    <r>
      <rPr>
        <sz val="18"/>
        <rFont val="楷体"/>
        <charset val="134"/>
      </rPr>
      <t>专项转移支付</t>
    </r>
  </si>
  <si>
    <t>2021年我县专项性转移支付决算数18780万元，其中：一般公共服务228万元；教育5481万元； 社会保障和就业98万元；卫生健康224万元；节能环保1328万元；农林水6670万元；交通运输62万元，住房保障3043万元。</t>
  </si>
  <si>
    <t>横峰县2021年地方政府债务限额及余额决算表</t>
  </si>
  <si>
    <t>单位：亿元</t>
  </si>
  <si>
    <t>2021年债务限额</t>
  </si>
  <si>
    <t>2021年债务余额</t>
  </si>
  <si>
    <t>一般债务</t>
  </si>
  <si>
    <t>专项债务</t>
  </si>
  <si>
    <t>公式</t>
  </si>
  <si>
    <t>A=B+C</t>
  </si>
  <si>
    <t>B</t>
  </si>
  <si>
    <t>C</t>
  </si>
  <si>
    <t>D=E+F</t>
  </si>
  <si>
    <t>E</t>
  </si>
  <si>
    <t>F</t>
  </si>
  <si>
    <t>2021年横峰县基金收入决算表</t>
  </si>
  <si>
    <t xml:space="preserve">  单位：万元</t>
  </si>
  <si>
    <t>收入项目</t>
  </si>
  <si>
    <t>决算数为预算数的%</t>
  </si>
  <si>
    <t>大中型水库库区基金收入</t>
  </si>
  <si>
    <t>国有土地使用权出让收入</t>
  </si>
  <si>
    <t>国有土地收益基金收入</t>
  </si>
  <si>
    <t>农业土地开发资金收入</t>
  </si>
  <si>
    <t>城市基础设施配套费收入</t>
  </si>
  <si>
    <t>小型水库移民扶助基金收入</t>
  </si>
  <si>
    <t>污水处理费收入</t>
  </si>
  <si>
    <t>散装水泥专项资金收入</t>
  </si>
  <si>
    <t>新型墙体材料专项基金收入</t>
  </si>
  <si>
    <t>彩票公益金收入</t>
  </si>
  <si>
    <t>基金收入合计</t>
  </si>
  <si>
    <t>债务转贷收入</t>
  </si>
  <si>
    <t>基金收入总计</t>
  </si>
  <si>
    <t>2021年横峰县基金支出决算表</t>
  </si>
  <si>
    <t>旅游发展基金支出</t>
  </si>
  <si>
    <t>地方政府专项债务付息支出</t>
  </si>
  <si>
    <t>基金支出合计</t>
  </si>
  <si>
    <t>调出资金</t>
  </si>
  <si>
    <t>债务还本支出</t>
  </si>
  <si>
    <t>基金支出总计</t>
  </si>
  <si>
    <t>2021年横峰县基金本级支出决算表</t>
  </si>
  <si>
    <t>国家电影事业发展专项资金安排的支出</t>
  </si>
  <si>
    <t xml:space="preserve">  大中型水库移民后期扶持基金支出</t>
  </si>
  <si>
    <t xml:space="preserve">  小型水库移民扶助基金及对应专项债务收入安排的支出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</si>
  <si>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</si>
  <si>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</si>
  <si>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土地储备专项债券收入安排的支出</t>
  </si>
  <si>
    <t xml:space="preserve">  棚户区改造专项债券收入安排的支出 </t>
  </si>
  <si>
    <t xml:space="preserve"> 农业土地开发资金及对应专项债务收入安排的支出</t>
  </si>
  <si>
    <t>大中型水库库区基金及对应专项债务收入安排的支出</t>
  </si>
  <si>
    <t>城市基础设施配套费相关支出</t>
  </si>
  <si>
    <t>污水处理费相关支出</t>
  </si>
  <si>
    <t>彩票公益金相关支出</t>
  </si>
  <si>
    <t>其他政府性基金及对应专项债务收入安排的支出</t>
  </si>
  <si>
    <t xml:space="preserve">  地方政府专项债务付息及发行支出</t>
  </si>
  <si>
    <t>抗疫特别国债安排的支出</t>
  </si>
  <si>
    <t>2021年横峰县基金转移支付决算表（分项目）</t>
  </si>
  <si>
    <t>国家电影事业发展专项资金收入</t>
  </si>
  <si>
    <t>大中型水库移民后期扶持基金收入</t>
  </si>
  <si>
    <t>城市基础设施配套费相关收入</t>
  </si>
  <si>
    <t>旅游发展基金收入</t>
  </si>
  <si>
    <t>抗疫特别国债收入</t>
  </si>
  <si>
    <t>2021年横峰县基金转移支付支出决算表</t>
  </si>
  <si>
    <t xml:space="preserve">      单位：万元</t>
  </si>
  <si>
    <t>基金转移支付决算数</t>
  </si>
  <si>
    <t>2021年度横峰县国有资本经营预算收入表</t>
  </si>
  <si>
    <t>国有资本经营收入</t>
  </si>
  <si>
    <t>非税收入</t>
  </si>
  <si>
    <t xml:space="preserve">  国有资本经营收入</t>
  </si>
  <si>
    <t xml:space="preserve">    利润收入</t>
  </si>
  <si>
    <t xml:space="preserve">      烟草企业利润收入</t>
  </si>
  <si>
    <t xml:space="preserve">      石油石化企业利润收入</t>
  </si>
  <si>
    <t xml:space="preserve">      电力企业利润收入</t>
  </si>
  <si>
    <t xml:space="preserve">      电信企业利润收入</t>
  </si>
  <si>
    <t xml:space="preserve">      煤炭企业利润收入</t>
  </si>
  <si>
    <t xml:space="preserve">      有色冶金采掘企业利润收入</t>
  </si>
  <si>
    <t xml:space="preserve">      钢铁企业利润收入</t>
  </si>
  <si>
    <t xml:space="preserve">      化工企业利润收入</t>
  </si>
  <si>
    <t xml:space="preserve">      运输企业利润收入</t>
  </si>
  <si>
    <t xml:space="preserve">      电子企业利润收入</t>
  </si>
  <si>
    <t xml:space="preserve">      机械企业利润收入</t>
  </si>
  <si>
    <t xml:space="preserve">      投资服务企业利润收入</t>
  </si>
  <si>
    <t xml:space="preserve">      纺织轻工企业利润收入</t>
  </si>
  <si>
    <t xml:space="preserve">      贸易企业利润收入</t>
  </si>
  <si>
    <t xml:space="preserve">      建筑施工企业利润收入</t>
  </si>
  <si>
    <t xml:space="preserve">      房地产企业利润收入</t>
  </si>
  <si>
    <t xml:space="preserve">      建材企业利润收入</t>
  </si>
  <si>
    <t xml:space="preserve">      境外企业利润收入</t>
  </si>
  <si>
    <t xml:space="preserve">      对外合作企业利润收入</t>
  </si>
  <si>
    <t xml:space="preserve">      医药企业利润收入</t>
  </si>
  <si>
    <t xml:space="preserve">      农林牧渔企业利润收入</t>
  </si>
  <si>
    <t xml:space="preserve">      邮政企业利润收入</t>
  </si>
  <si>
    <t xml:space="preserve">      军工企业利润收入</t>
  </si>
  <si>
    <t xml:space="preserve">      转制科研院所利润收入</t>
  </si>
  <si>
    <t xml:space="preserve">      地质勘查企业利润收入</t>
  </si>
  <si>
    <t xml:space="preserve">      卫生体育福利企业利润收入</t>
  </si>
  <si>
    <t xml:space="preserve">      教育文化广播企业利润收入</t>
  </si>
  <si>
    <t xml:space="preserve">      科学研究企业利润收入</t>
  </si>
  <si>
    <t xml:space="preserve">      机关社团所属企业利润收入</t>
  </si>
  <si>
    <t xml:space="preserve">      金融企业利润收入</t>
  </si>
  <si>
    <t xml:space="preserve">      其他国有资本经营预算企业利润收入</t>
  </si>
  <si>
    <t xml:space="preserve">    股利、股息收入</t>
  </si>
  <si>
    <t xml:space="preserve">      国有控股公司股利、股息收入</t>
  </si>
  <si>
    <t xml:space="preserve">      国有参股公司股利、股息收入</t>
  </si>
  <si>
    <t xml:space="preserve">      金融企业公司股利、股息收入</t>
  </si>
  <si>
    <t xml:space="preserve">      其他国有资本经营预算企业股利、股息收入</t>
  </si>
  <si>
    <t xml:space="preserve">    产权转让收入</t>
  </si>
  <si>
    <t xml:space="preserve">      其他国有股减持收入</t>
  </si>
  <si>
    <t xml:space="preserve">      国有股权、股份转让收入</t>
  </si>
  <si>
    <t xml:space="preserve">      国有独资企业产权转让收入</t>
  </si>
  <si>
    <t xml:space="preserve">      金融类企业国有股减持收入</t>
  </si>
  <si>
    <t xml:space="preserve">      其他国有资本经营预算企业产权转让收入</t>
  </si>
  <si>
    <t xml:space="preserve">    清算收入</t>
  </si>
  <si>
    <t xml:space="preserve">      国有股权、股份清算收入</t>
  </si>
  <si>
    <t xml:space="preserve">      国有独资企业清算收入</t>
  </si>
  <si>
    <t xml:space="preserve">      其他国有资本经营预算企业清算收入</t>
  </si>
  <si>
    <t xml:space="preserve">    其他国有资本经营预算收入</t>
  </si>
  <si>
    <t>2021年度横峰县国有资本经营预算支出表</t>
  </si>
  <si>
    <t>国有资本经营支出</t>
  </si>
  <si>
    <t xml:space="preserve">  国有资本经营预算支出</t>
  </si>
  <si>
    <t xml:space="preserve">    国有经济结构调整支出</t>
  </si>
  <si>
    <t xml:space="preserve">    公益性设施投资补助支出</t>
  </si>
  <si>
    <t xml:space="preserve">    战略性产业发展支出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</si>
  <si>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</si>
  <si>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</si>
  <si>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</si>
  <si>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对外投资合作支出</t>
  </si>
  <si>
    <t xml:space="preserve">    改革成本支出</t>
  </si>
  <si>
    <t xml:space="preserve">    其他国有资本经营预算支出</t>
  </si>
  <si>
    <t xml:space="preserve">    国有资本经营预算补充基金支出</t>
  </si>
  <si>
    <t xml:space="preserve">    资本性支出</t>
  </si>
  <si>
    <t xml:space="preserve">    改革性支出</t>
  </si>
  <si>
    <t>2021年度横峰县国有资本经营预算本级支出表</t>
  </si>
  <si>
    <t xml:space="preserve">  支  出  项  目</t>
  </si>
  <si>
    <t>2020年
决算数</t>
  </si>
  <si>
    <t>2021年
决算数</t>
  </si>
  <si>
    <t>比上年决算数增减%</t>
  </si>
  <si>
    <t>一、解决历史遗留问题及改革成本支出</t>
  </si>
  <si>
    <t xml:space="preserve">    其中：国有企业退休人员社会化管理补助支出</t>
  </si>
  <si>
    <t>省级国有资本经营预算转移支付支出</t>
  </si>
  <si>
    <t>2021年横峰县国有资本经营转移支付支出决算表(分地区）</t>
  </si>
  <si>
    <t>2021年横峰县社保基金预算收入决算表</t>
  </si>
  <si>
    <t xml:space="preserve">            单位：万元</t>
  </si>
  <si>
    <t>社保基金收入合计</t>
  </si>
  <si>
    <t>企业职工基本养老保险基金</t>
  </si>
  <si>
    <t>城乡居民基本养老保险基金</t>
  </si>
  <si>
    <t>机关事业单位基本养老保险基金</t>
  </si>
  <si>
    <t>职工基本医疗保险基金</t>
  </si>
  <si>
    <t>城乡居民基本医疗保险基金</t>
  </si>
  <si>
    <t>工伤保险基金</t>
  </si>
  <si>
    <t>失业保险基金</t>
  </si>
  <si>
    <t xml:space="preserve">生育保险基金 </t>
  </si>
  <si>
    <t>2021年横峰县社保基金预算支出决算表</t>
  </si>
  <si>
    <t>社保基金支出合计</t>
  </si>
  <si>
    <t>2021年横峰县社保基金预算结余表</t>
  </si>
  <si>
    <t>社保基金年末滚存结余合计</t>
  </si>
  <si>
    <t>2021年横峰县一般债务限额和余额情况表</t>
  </si>
  <si>
    <t>2021年末地方政府一般债务余额</t>
  </si>
  <si>
    <t>2021年末地方政府一般债务限额</t>
  </si>
  <si>
    <t>横峰县本级</t>
  </si>
  <si>
    <t>2021年横峰县专项债务限额和余额情况表</t>
  </si>
  <si>
    <t>2021年末地方政府专项债务余额</t>
  </si>
  <si>
    <t>2021年末地方政府专项债务限额</t>
  </si>
  <si>
    <t>2021年横峰县政府举借债务情况</t>
  </si>
  <si>
    <t xml:space="preserve">     </t>
  </si>
  <si>
    <t>2021年，江西省财政厅核定横峰县地方政府债务限额为35.33亿元，其中一般债务限额12.23亿元，专项债务限额23.10亿元。</t>
  </si>
  <si>
    <t>2021年底，横峰县政府债务余额为32.04亿元，其中一般债务11.29亿元，包括一般债券10.86亿元，向外国政府借款0亿元，向国际组织借款0.43亿元，其他一般债务0亿元；专项债务20.75亿元，包括专项债券20.75亿元，其他专项债务0亿元。</t>
  </si>
  <si>
    <t>2021年横峰县地方政府债务收入8.04亿元，其中新增债券6.92亿元，公开发行偿还到期债券的债券1.12亿元。公开发行置换其他债务的债券0亿元，定向发行置换存量债务的债券 0亿元。</t>
  </si>
  <si>
    <r>
      <t>2021年横峰县地方政府偿还到期债务1.36亿元，其中债务还本支出1.36亿元，采用其他方式化解债务0亿元。2021年度付息支出</t>
    </r>
    <r>
      <rPr>
        <sz val="16"/>
        <color rgb="FFFF0000"/>
        <rFont val="仿宋"/>
        <charset val="134"/>
      </rPr>
      <t>0.88</t>
    </r>
    <r>
      <rPr>
        <sz val="16"/>
        <color rgb="FF333333"/>
        <rFont val="仿宋"/>
        <charset val="134"/>
      </rPr>
      <t>亿元。</t>
    </r>
  </si>
  <si>
    <t>本地区</t>
  </si>
  <si>
    <t>本级</t>
  </si>
  <si>
    <t>所属地区</t>
  </si>
  <si>
    <t>一、2021年末地方政府债务付息支出</t>
  </si>
  <si>
    <t xml:space="preserve">  其中：一般债务</t>
  </si>
  <si>
    <t xml:space="preserve">     专项债务</t>
  </si>
  <si>
    <t>二、2021年末地方政府债务发行支出</t>
  </si>
  <si>
    <r>
      <rPr>
        <sz val="22"/>
        <color rgb="FF000000"/>
        <rFont val="宋体"/>
        <charset val="134"/>
      </rPr>
      <t>202</t>
    </r>
    <r>
      <rPr>
        <sz val="22"/>
        <color rgb="FF000000"/>
        <rFont val="宋体"/>
        <charset val="134"/>
      </rPr>
      <t>1</t>
    </r>
    <r>
      <rPr>
        <sz val="22"/>
        <color rgb="FF000000"/>
        <rFont val="宋体"/>
        <charset val="134"/>
      </rPr>
      <t>年新增债券安排项目表</t>
    </r>
  </si>
  <si>
    <t>资金来源</t>
  </si>
  <si>
    <t>项目名称</t>
  </si>
  <si>
    <t>安排资金</t>
  </si>
  <si>
    <t>备注</t>
  </si>
  <si>
    <t>新增一般债券</t>
  </si>
  <si>
    <t>义务教育基础设施建设</t>
  </si>
  <si>
    <t>城区道路改造</t>
  </si>
  <si>
    <t>里弄小巷改造</t>
  </si>
  <si>
    <t>基础设施建设及乡村振兴</t>
  </si>
  <si>
    <t>小型水库安全建设项目</t>
  </si>
  <si>
    <t>新增专项债券</t>
  </si>
  <si>
    <t>横峰县2020年高标准农田建设</t>
  </si>
  <si>
    <t>老旧管网改造供水管网扩建工程</t>
  </si>
  <si>
    <t>西门垅片区棚户区改造项目</t>
  </si>
  <si>
    <t>人民医院改扩建项目</t>
  </si>
  <si>
    <t>横峰经开区标准厂房及配套基础设施建设项目</t>
  </si>
  <si>
    <t>垃圾处理功能建设及改造提升项目</t>
  </si>
  <si>
    <t>城市生态停车场</t>
  </si>
  <si>
    <t>乡镇养老院建设项目</t>
  </si>
  <si>
    <t>乡镇污水场站及管网建设项目</t>
  </si>
  <si>
    <t>新零售电商综合产业园及配套设施一期项目</t>
  </si>
  <si>
    <t>四省交界区域快递物流集散园区建设项目</t>
  </si>
  <si>
    <t>合   计</t>
  </si>
  <si>
    <t>2021年横峰县绩效管理工作开展情况</t>
  </si>
  <si>
    <r>
      <rPr>
        <sz val="16"/>
        <rFont val="宋体"/>
        <charset val="134"/>
      </rPr>
      <t>2021年</t>
    </r>
    <r>
      <rPr>
        <sz val="16"/>
        <rFont val="宋体"/>
        <charset val="134"/>
      </rPr>
      <t>，</t>
    </r>
    <r>
      <rPr>
        <sz val="16"/>
        <rFont val="宋体"/>
        <charset val="134"/>
      </rPr>
      <t>我县</t>
    </r>
    <r>
      <rPr>
        <sz val="16"/>
        <rFont val="宋体"/>
        <charset val="134"/>
      </rPr>
      <t>认真贯彻落实中央、省、市全面实施预算绩效管理的决策部署，坚持和加强党的全面领导，坚持稳中求进工作总基调，严格按照高质量发展的要求，</t>
    </r>
    <r>
      <rPr>
        <sz val="16"/>
        <rFont val="宋体"/>
        <charset val="134"/>
      </rPr>
      <t>推进</t>
    </r>
    <r>
      <rPr>
        <sz val="16"/>
        <rFont val="宋体"/>
        <charset val="134"/>
      </rPr>
      <t>预算绩效管理，更加注重结果导向、强调成本效益、硬化责任约束。</t>
    </r>
  </si>
  <si>
    <t>一、全县预算绩效管理开展基本情况</t>
  </si>
  <si>
    <t>1、预算绩效管理制度体系建设不断完善。根据国家、省、市有关文件及《中共横峰县委、横峰县人民政府关于全面实施预算绩效管理的实施意见》文件精神，全面梳理，查漏补缺，对绩效全过程管理中的薄弱环节进行了完善。现已制定关于部门和单位预算、政策和项目预算、事前评估、目标管理、事中监控、事后评价及结果应用的绩效制度。</t>
  </si>
  <si>
    <t>2、绩效评价工作有序开展。基本实现绩效全部门覆盖，逐步扩大绩效管理资金范围。并每年抽选部分重点项目聘请第三方开展财政重点评价。</t>
  </si>
  <si>
    <t>3、建立绩效信息向社会公开制度。组织全县所有部门把重点项目绩效自评、部门整体绩效自评同部门决算在县政府门户网站公开。</t>
  </si>
  <si>
    <t xml:space="preserve">二、存在的困难问题    </t>
  </si>
  <si>
    <t>绩效管理理念尚未牢固树立，绩效管理专业人员匮乏。有些部门和单位对全面实施绩效管理认识不够，单位内部绩效管理工作力量薄弱，多数以财务人员牵头开展绩效管理，工作推动机制不全</t>
  </si>
  <si>
    <t>三、下一步工作计划</t>
  </si>
  <si>
    <t>1、扩大重点绩效评价的范围，加强绩效自评抽查力度，完善绩效评价结果反馈与绩效问题整改机制，不断完善绩效评价结果应用，对存在绩效问题并无法提供有效说明及整改措施的项目，调整下年预算。</t>
  </si>
  <si>
    <t>2、针对绩效管理进行培训，对各个绩效评价的内容和重点进行解读，对如何提供评价依据进行指导，帮助查找问题和不足，补齐短板和弱项。</t>
  </si>
  <si>
    <t>2021年横峰县“三公”经费支出决算表</t>
  </si>
  <si>
    <t>年初预算数</t>
  </si>
  <si>
    <t>决算数</t>
  </si>
  <si>
    <t>一、“三公”经费支出</t>
  </si>
  <si>
    <t xml:space="preserve">  1.因公出国（境）费</t>
  </si>
  <si>
    <t xml:space="preserve">  2.公务用车购置及运行维护费</t>
  </si>
  <si>
    <t xml:space="preserve">    （1）公务用车购置费</t>
  </si>
  <si>
    <t xml:space="preserve">    （2）公务用车运行维护费</t>
  </si>
  <si>
    <t xml:space="preserve">  3.公务接待费</t>
  </si>
  <si>
    <t xml:space="preserve">    （1）国内接待费</t>
  </si>
  <si>
    <t xml:space="preserve">         其中：外事接待费</t>
  </si>
  <si>
    <t xml:space="preserve">    （2）国（境）外接待费</t>
  </si>
  <si>
    <t>二、相关统计数</t>
  </si>
  <si>
    <t xml:space="preserve">  1.因公出国（境）团组数（个）</t>
  </si>
  <si>
    <t xml:space="preserve">  2.因公出国（境）人次数（人）</t>
  </si>
  <si>
    <t xml:space="preserve">  3.公务用车购置数（辆）</t>
  </si>
  <si>
    <t xml:space="preserve">  4.公务用车保有量（辆）</t>
  </si>
  <si>
    <t xml:space="preserve">  5.国内公务接待批次（个）</t>
  </si>
  <si>
    <t xml:space="preserve">    其中：外事接待批次（个）</t>
  </si>
  <si>
    <t xml:space="preserve">  6.国内公务接待人次（人）</t>
  </si>
  <si>
    <t xml:space="preserve">    其中：外事接待人次（人）</t>
  </si>
  <si>
    <t xml:space="preserve">  7.国（境）外公务接待批次（个）</t>
  </si>
  <si>
    <t xml:space="preserve">  8.国（境）外公务接待人次（人）</t>
  </si>
  <si>
    <t>2021年横峰县“三公”经费支出情况</t>
  </si>
  <si>
    <r>
      <rPr>
        <sz val="16"/>
        <rFont val="仿宋"/>
        <charset val="134"/>
      </rPr>
      <t>2021</t>
    </r>
    <r>
      <rPr>
        <sz val="16"/>
        <rFont val="仿宋"/>
        <charset val="134"/>
      </rPr>
      <t xml:space="preserve"> 年，县本级纳入部门预算范围单位一般公共预算财</t>
    </r>
    <r>
      <rPr>
        <sz val="16"/>
        <rFont val="仿宋"/>
        <charset val="134"/>
      </rPr>
      <t>政拨款“三公”经费支出决算数为 1656.55</t>
    </r>
    <r>
      <rPr>
        <sz val="16"/>
        <rFont val="仿宋"/>
        <charset val="134"/>
      </rPr>
      <t>万</t>
    </r>
    <r>
      <rPr>
        <sz val="16"/>
        <rFont val="仿宋"/>
        <charset val="134"/>
      </rPr>
      <t>元，较上年减少88.21</t>
    </r>
    <r>
      <rPr>
        <sz val="16"/>
        <rFont val="仿宋"/>
        <charset val="134"/>
      </rPr>
      <t>万</t>
    </r>
    <r>
      <rPr>
        <sz val="16"/>
        <rFont val="仿宋"/>
        <charset val="134"/>
      </rPr>
      <t>元，较年初预算节约84.47</t>
    </r>
    <r>
      <rPr>
        <sz val="16"/>
        <rFont val="仿宋"/>
        <charset val="134"/>
      </rPr>
      <t>万元，主要是上年公安厅新拨入县局17台执勤警车辆增加车辆购置费及车辆运行维护费，今年只有县医院购置了两辆救护车，所以今年减少</t>
    </r>
    <r>
      <rPr>
        <sz val="16"/>
        <rFont val="仿宋"/>
        <charset val="134"/>
      </rPr>
      <t>。其中：因公出国（境）</t>
    </r>
    <r>
      <rPr>
        <sz val="16"/>
        <rFont val="仿宋"/>
        <charset val="134"/>
      </rPr>
      <t>经费决算数为 0</t>
    </r>
    <r>
      <rPr>
        <sz val="16"/>
        <rFont val="仿宋"/>
        <charset val="134"/>
      </rPr>
      <t xml:space="preserve">万元，较上年持平 </t>
    </r>
    <r>
      <rPr>
        <sz val="16"/>
        <rFont val="仿宋"/>
        <charset val="134"/>
      </rPr>
      <t>0</t>
    </r>
    <r>
      <rPr>
        <sz val="16"/>
        <rFont val="仿宋"/>
        <charset val="134"/>
      </rPr>
      <t xml:space="preserve"> 万元，较年初预算减少 </t>
    </r>
    <r>
      <rPr>
        <sz val="16"/>
        <rFont val="仿宋"/>
        <charset val="134"/>
      </rPr>
      <t>0.86</t>
    </r>
    <r>
      <rPr>
        <sz val="16"/>
        <rFont val="仿宋"/>
        <charset val="134"/>
      </rPr>
      <t>万元；公</t>
    </r>
    <r>
      <rPr>
        <sz val="16"/>
        <rFont val="仿宋"/>
        <charset val="134"/>
      </rPr>
      <t>务用车购置及运行费决算数为 469.02</t>
    </r>
    <r>
      <rPr>
        <sz val="16"/>
        <rFont val="仿宋"/>
        <charset val="134"/>
      </rPr>
      <t>万元，较上年减少86.52</t>
    </r>
    <r>
      <rPr>
        <sz val="16"/>
        <rFont val="仿宋"/>
        <charset val="134"/>
      </rPr>
      <t xml:space="preserve">万元，较年初预算节约 </t>
    </r>
    <r>
      <rPr>
        <sz val="16"/>
        <rFont val="仿宋"/>
        <charset val="134"/>
      </rPr>
      <t>5.8</t>
    </r>
    <r>
      <rPr>
        <sz val="16"/>
        <rFont val="仿宋"/>
        <charset val="134"/>
      </rPr>
      <t>万元</t>
    </r>
    <r>
      <rPr>
        <sz val="16"/>
        <rFont val="仿宋"/>
        <charset val="134"/>
      </rPr>
      <t>（其中，公务用车购置费</t>
    </r>
    <r>
      <rPr>
        <sz val="16"/>
        <rFont val="仿宋"/>
        <charset val="134"/>
      </rPr>
      <t>决算数为 51.46</t>
    </r>
    <r>
      <rPr>
        <sz val="16"/>
        <rFont val="仿宋"/>
        <charset val="134"/>
      </rPr>
      <t>，较上年减少</t>
    </r>
    <r>
      <rPr>
        <sz val="16"/>
        <rFont val="仿宋"/>
        <charset val="134"/>
      </rPr>
      <t>88.19</t>
    </r>
    <r>
      <rPr>
        <sz val="16"/>
        <rFont val="仿宋"/>
        <charset val="134"/>
      </rPr>
      <t>万元</t>
    </r>
    <r>
      <rPr>
        <sz val="16"/>
        <rFont val="仿宋"/>
        <charset val="134"/>
      </rPr>
      <t>，和年初预算一致</t>
    </r>
    <r>
      <rPr>
        <sz val="16"/>
        <rFont val="仿宋"/>
        <charset val="134"/>
      </rPr>
      <t>；公务用车运行维护费决算数为417.57</t>
    </r>
    <r>
      <rPr>
        <sz val="16"/>
        <rFont val="仿宋"/>
        <charset val="134"/>
      </rPr>
      <t xml:space="preserve"> 万元，较</t>
    </r>
    <r>
      <rPr>
        <sz val="16"/>
        <rFont val="仿宋"/>
        <charset val="134"/>
      </rPr>
      <t>上年增加1.68万元，较年初预算节约</t>
    </r>
    <r>
      <rPr>
        <sz val="16"/>
        <rFont val="仿宋"/>
        <charset val="134"/>
      </rPr>
      <t>5.79</t>
    </r>
    <r>
      <rPr>
        <sz val="16"/>
        <rFont val="仿宋"/>
        <charset val="134"/>
      </rPr>
      <t>万元</t>
    </r>
    <r>
      <rPr>
        <sz val="16"/>
        <rFont val="仿宋"/>
        <charset val="134"/>
      </rPr>
      <t>）</t>
    </r>
    <r>
      <rPr>
        <sz val="16"/>
        <rFont val="仿宋"/>
        <charset val="134"/>
      </rPr>
      <t>；公务接</t>
    </r>
    <r>
      <rPr>
        <sz val="16"/>
        <rFont val="仿宋"/>
        <charset val="134"/>
      </rPr>
      <t xml:space="preserve">待费决算数为 </t>
    </r>
    <r>
      <rPr>
        <sz val="16"/>
        <rFont val="仿宋"/>
        <charset val="134"/>
      </rPr>
      <t>1187.52</t>
    </r>
    <r>
      <rPr>
        <sz val="16"/>
        <rFont val="仿宋"/>
        <charset val="134"/>
      </rPr>
      <t xml:space="preserve"> 万元，较上年减少 </t>
    </r>
    <r>
      <rPr>
        <sz val="16"/>
        <rFont val="仿宋"/>
        <charset val="134"/>
      </rPr>
      <t>1.7</t>
    </r>
    <r>
      <rPr>
        <sz val="16"/>
        <rFont val="仿宋"/>
        <charset val="134"/>
      </rPr>
      <t xml:space="preserve"> 万元，较年初预</t>
    </r>
    <r>
      <rPr>
        <sz val="16"/>
        <rFont val="仿宋"/>
        <charset val="134"/>
      </rPr>
      <t>算节约</t>
    </r>
    <r>
      <rPr>
        <sz val="16"/>
        <rFont val="仿宋"/>
        <charset val="134"/>
      </rPr>
      <t>77.83</t>
    </r>
    <r>
      <rPr>
        <sz val="16"/>
        <rFont val="仿宋"/>
        <charset val="134"/>
      </rPr>
      <t>万元。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</si>
</sst>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_ "/>
    <numFmt numFmtId="177" formatCode="0_ "/>
    <numFmt numFmtId="178" formatCode="0.00_ "/>
  </numFmts>
  <fonts count="76">
    <font>
      <sz val="12"/>
      <name val="宋体"/>
      <charset val="134"/>
    </font>
    <font>
      <sz val="22"/>
      <name val="黑体"/>
      <charset val="134"/>
    </font>
    <font>
      <sz val="16"/>
      <name val="仿宋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8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20"/>
      <name val="黑体"/>
      <charset val="134"/>
    </font>
    <font>
      <b/>
      <sz val="22"/>
      <name val="宋体"/>
      <charset val="134"/>
    </font>
    <font>
      <sz val="16"/>
      <name val="宋体"/>
      <charset val="134"/>
    </font>
    <font>
      <sz val="22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sz val="12"/>
      <color rgb="FFFF0000"/>
      <name val="宋体"/>
      <charset val="134"/>
    </font>
    <font>
      <b/>
      <sz val="15"/>
      <name val="SimSun"/>
      <charset val="134"/>
    </font>
    <font>
      <sz val="11"/>
      <name val="等线"/>
      <charset val="134"/>
      <scheme val="minor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6.5"/>
      <color rgb="FF333333"/>
      <name val="微软雅黑"/>
      <charset val="134"/>
    </font>
    <font>
      <sz val="16"/>
      <color rgb="FF333333"/>
      <name val="仿宋"/>
      <charset val="134"/>
    </font>
    <font>
      <sz val="10.5"/>
      <name val="Calibri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6"/>
      <name val="黑体"/>
      <charset val="134"/>
    </font>
    <font>
      <sz val="12"/>
      <name val="楷体_GB2312"/>
      <charset val="134"/>
    </font>
    <font>
      <sz val="12"/>
      <name val="楷体"/>
      <charset val="134"/>
    </font>
    <font>
      <b/>
      <sz val="12"/>
      <name val="楷体"/>
      <charset val="134"/>
    </font>
    <font>
      <b/>
      <sz val="10"/>
      <name val="楷体"/>
      <charset val="134"/>
    </font>
    <font>
      <sz val="10"/>
      <name val="楷体"/>
      <charset val="134"/>
    </font>
    <font>
      <b/>
      <sz val="10"/>
      <name val="宋体"/>
      <charset val="134"/>
    </font>
    <font>
      <b/>
      <sz val="16"/>
      <name val="华文中宋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b/>
      <sz val="10"/>
      <name val="等线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仿宋"/>
      <charset val="134"/>
    </font>
    <font>
      <b/>
      <sz val="12"/>
      <name val="楷体_GB2312"/>
      <charset val="134"/>
    </font>
    <font>
      <b/>
      <sz val="26"/>
      <name val="宋体"/>
      <charset val="134"/>
    </font>
    <font>
      <sz val="18"/>
      <name val="楷体"/>
      <charset val="134"/>
    </font>
    <font>
      <sz val="16"/>
      <name val="黑体"/>
      <charset val="134"/>
    </font>
    <font>
      <sz val="14"/>
      <name val="仿宋"/>
      <charset val="134"/>
    </font>
    <font>
      <sz val="20"/>
      <name val="黑体"/>
      <charset val="134"/>
    </font>
    <font>
      <sz val="20"/>
      <color indexed="8"/>
      <name val="宋体"/>
      <charset val="134"/>
    </font>
    <font>
      <sz val="12"/>
      <color indexed="8"/>
      <name val="宋体"/>
      <charset val="134"/>
    </font>
    <font>
      <sz val="16"/>
      <color rgb="FFFF0000"/>
      <name val="黑体"/>
      <charset val="134"/>
    </font>
    <font>
      <sz val="22"/>
      <name val="方正小标宋简体"/>
      <charset val="134"/>
    </font>
    <font>
      <b/>
      <sz val="16"/>
      <name val="楷体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sz val="16"/>
      <color rgb="FF000000"/>
      <name val="仿宋_GB2312"/>
      <charset val="134"/>
    </font>
    <font>
      <b/>
      <sz val="20"/>
      <name val="宋体"/>
      <charset val="134"/>
    </font>
    <font>
      <sz val="11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6"/>
      <color rgb="FFFF000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mediumGray">
        <fgColor indexed="9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auto="1"/>
      </left>
      <right/>
      <top style="medium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56" fillId="0" borderId="0" applyFont="0" applyFill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71" fillId="19" borderId="25" applyNumberFormat="0" applyAlignment="0" applyProtection="0">
      <alignment vertical="center"/>
    </xf>
    <xf numFmtId="44" fontId="56" fillId="0" borderId="0" applyFont="0" applyFill="0" applyBorder="0" applyAlignment="0" applyProtection="0">
      <alignment vertical="center"/>
    </xf>
    <xf numFmtId="41" fontId="56" fillId="0" borderId="0" applyFon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43" fontId="56" fillId="0" borderId="0" applyFont="0" applyFill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center"/>
    </xf>
    <xf numFmtId="0" fontId="56" fillId="14" borderId="22" applyNumberFormat="0" applyFont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6" fillId="0" borderId="21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5" fillId="13" borderId="20" applyNumberFormat="0" applyAlignment="0" applyProtection="0">
      <alignment vertical="center"/>
    </xf>
    <xf numFmtId="0" fontId="74" fillId="13" borderId="25" applyNumberFormat="0" applyAlignment="0" applyProtection="0">
      <alignment vertical="center"/>
    </xf>
    <xf numFmtId="0" fontId="57" fillId="7" borderId="18" applyNumberFormat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70" fillId="16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89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justify" indent="2"/>
    </xf>
    <xf numFmtId="0" fontId="2" fillId="0" borderId="0" xfId="0" applyFont="1" applyAlignment="1">
      <alignment horizontal="justify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right"/>
    </xf>
    <xf numFmtId="0" fontId="6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4" fontId="7" fillId="0" borderId="4" xfId="0" applyNumberFormat="1" applyFont="1" applyFill="1" applyBorder="1" applyAlignment="1">
      <alignment horizontal="right" vertical="center" shrinkToFit="1"/>
    </xf>
    <xf numFmtId="0" fontId="8" fillId="0" borderId="3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>
      <alignment horizontal="right" vertical="center" shrinkToFit="1"/>
    </xf>
    <xf numFmtId="0" fontId="6" fillId="0" borderId="4" xfId="0" applyFont="1" applyFill="1" applyBorder="1" applyAlignment="1">
      <alignment horizontal="center" vertical="center" shrinkToFit="1"/>
    </xf>
    <xf numFmtId="3" fontId="7" fillId="0" borderId="4" xfId="0" applyNumberFormat="1" applyFont="1" applyFill="1" applyBorder="1" applyAlignment="1">
      <alignment horizontal="right" vertical="center" shrinkToFi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justify" indent="2"/>
    </xf>
    <xf numFmtId="0" fontId="11" fillId="0" borderId="0" xfId="0" applyFont="1" applyAlignment="1">
      <alignment horizontal="justify"/>
    </xf>
    <xf numFmtId="0" fontId="0" fillId="0" borderId="0" xfId="0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justify" vertical="center"/>
    </xf>
    <xf numFmtId="0" fontId="13" fillId="0" borderId="0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5" fillId="0" borderId="5" xfId="0" applyFont="1" applyFill="1" applyBorder="1" applyAlignment="1">
      <alignment vertical="center" wrapText="1"/>
    </xf>
    <xf numFmtId="0" fontId="0" fillId="0" borderId="5" xfId="0" applyFill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right" vertical="center"/>
    </xf>
    <xf numFmtId="0" fontId="16" fillId="0" borderId="0" xfId="0" applyFont="1"/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Fill="1" applyBorder="1" applyAlignment="1">
      <alignment horizontal="right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left" vertical="center" wrapText="1"/>
    </xf>
    <xf numFmtId="4" fontId="21" fillId="0" borderId="5" xfId="0" applyNumberFormat="1" applyFont="1" applyFill="1" applyBorder="1" applyAlignment="1">
      <alignment horizontal="right" vertical="center" wrapText="1"/>
    </xf>
    <xf numFmtId="0" fontId="22" fillId="0" borderId="0" xfId="0" applyFont="1" applyAlignment="1">
      <alignment horizontal="center" indent="2"/>
    </xf>
    <xf numFmtId="0" fontId="22" fillId="0" borderId="0" xfId="0" applyFont="1" applyAlignment="1"/>
    <xf numFmtId="0" fontId="0" fillId="0" borderId="0" xfId="0" applyAlignment="1"/>
    <xf numFmtId="0" fontId="22" fillId="0" borderId="0" xfId="0" applyFont="1" applyAlignment="1">
      <alignment horizontal="left" indent="2"/>
    </xf>
    <xf numFmtId="0" fontId="23" fillId="0" borderId="0" xfId="0" applyFont="1" applyAlignment="1">
      <alignment horizontal="left" indent="2"/>
    </xf>
    <xf numFmtId="0" fontId="24" fillId="0" borderId="0" xfId="0" applyFont="1" applyAlignment="1">
      <alignment horizontal="justify"/>
    </xf>
    <xf numFmtId="0" fontId="25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0" fontId="25" fillId="0" borderId="5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27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/>
    <xf numFmtId="0" fontId="29" fillId="0" borderId="5" xfId="0" applyFont="1" applyFill="1" applyBorder="1" applyAlignment="1">
      <alignment horizontal="center" vertical="center"/>
    </xf>
    <xf numFmtId="3" fontId="30" fillId="0" borderId="12" xfId="0" applyNumberFormat="1" applyFont="1" applyFill="1" applyBorder="1" applyAlignment="1" applyProtection="1">
      <alignment horizontal="left" vertical="center"/>
    </xf>
    <xf numFmtId="0" fontId="29" fillId="0" borderId="6" xfId="0" applyNumberFormat="1" applyFont="1" applyFill="1" applyBorder="1" applyAlignment="1" applyProtection="1">
      <alignment horizontal="center" vertical="center" wrapText="1"/>
    </xf>
    <xf numFmtId="0" fontId="29" fillId="0" borderId="5" xfId="0" applyNumberFormat="1" applyFont="1" applyFill="1" applyBorder="1" applyAlignment="1" applyProtection="1">
      <alignment horizontal="center" vertical="center" wrapText="1"/>
    </xf>
    <xf numFmtId="3" fontId="31" fillId="0" borderId="12" xfId="0" applyNumberFormat="1" applyFont="1" applyFill="1" applyBorder="1" applyAlignment="1" applyProtection="1">
      <alignment horizontal="left" vertical="center"/>
    </xf>
    <xf numFmtId="0" fontId="32" fillId="0" borderId="6" xfId="0" applyNumberFormat="1" applyFont="1" applyFill="1" applyBorder="1" applyAlignment="1" applyProtection="1">
      <alignment horizontal="center" vertical="center" wrapText="1"/>
    </xf>
    <xf numFmtId="0" fontId="32" fillId="0" borderId="5" xfId="0" applyNumberFormat="1" applyFont="1" applyFill="1" applyBorder="1" applyAlignment="1" applyProtection="1">
      <alignment horizontal="center" vertical="center" wrapText="1"/>
    </xf>
    <xf numFmtId="0" fontId="28" fillId="0" borderId="5" xfId="0" applyFont="1" applyFill="1" applyBorder="1" applyAlignment="1">
      <alignment horizontal="center" vertical="center"/>
    </xf>
    <xf numFmtId="3" fontId="33" fillId="0" borderId="12" xfId="0" applyNumberFormat="1" applyFont="1" applyFill="1" applyBorder="1" applyAlignment="1" applyProtection="1">
      <alignment horizontal="center" vertical="center"/>
    </xf>
    <xf numFmtId="3" fontId="28" fillId="0" borderId="5" xfId="0" applyNumberFormat="1" applyFont="1" applyFill="1" applyBorder="1" applyAlignment="1">
      <alignment horizontal="center" vertical="center"/>
    </xf>
    <xf numFmtId="0" fontId="34" fillId="0" borderId="0" xfId="49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76" fontId="35" fillId="0" borderId="0" xfId="0" applyNumberFormat="1" applyFont="1" applyFill="1" applyBorder="1" applyAlignment="1">
      <alignment horizontal="right" vertical="center"/>
    </xf>
    <xf numFmtId="0" fontId="35" fillId="0" borderId="5" xfId="0" applyFont="1" applyFill="1" applyBorder="1" applyAlignment="1">
      <alignment horizontal="center" vertical="center" wrapText="1"/>
    </xf>
    <xf numFmtId="177" fontId="35" fillId="0" borderId="5" xfId="0" applyNumberFormat="1" applyFont="1" applyFill="1" applyBorder="1" applyAlignment="1">
      <alignment horizontal="center" vertical="center" wrapText="1"/>
    </xf>
    <xf numFmtId="176" fontId="35" fillId="0" borderId="5" xfId="0" applyNumberFormat="1" applyFont="1" applyFill="1" applyBorder="1" applyAlignment="1">
      <alignment horizontal="center" vertical="center" wrapText="1"/>
    </xf>
    <xf numFmtId="0" fontId="35" fillId="0" borderId="5" xfId="0" applyFont="1" applyFill="1" applyBorder="1" applyAlignment="1">
      <alignment horizontal="left" vertical="center" wrapText="1"/>
    </xf>
    <xf numFmtId="0" fontId="36" fillId="0" borderId="5" xfId="0" applyFont="1" applyFill="1" applyBorder="1" applyAlignment="1">
      <alignment horizontal="right" vertical="center"/>
    </xf>
    <xf numFmtId="0" fontId="36" fillId="0" borderId="5" xfId="0" applyFont="1" applyFill="1" applyBorder="1" applyAlignment="1">
      <alignment vertical="center"/>
    </xf>
    <xf numFmtId="0" fontId="37" fillId="0" borderId="5" xfId="0" applyFont="1" applyFill="1" applyBorder="1" applyAlignment="1">
      <alignment horizontal="center" vertical="center"/>
    </xf>
    <xf numFmtId="0" fontId="37" fillId="0" borderId="5" xfId="0" applyFont="1" applyFill="1" applyBorder="1" applyAlignment="1">
      <alignment horizontal="right" vertical="center"/>
    </xf>
    <xf numFmtId="0" fontId="0" fillId="0" borderId="0" xfId="0" applyFont="1" applyFill="1" applyBorder="1" applyAlignment="1"/>
    <xf numFmtId="0" fontId="38" fillId="2" borderId="0" xfId="0" applyNumberFormat="1" applyFont="1" applyFill="1" applyBorder="1" applyAlignment="1" applyProtection="1">
      <alignment horizontal="center" vertical="center"/>
    </xf>
    <xf numFmtId="0" fontId="35" fillId="2" borderId="0" xfId="0" applyNumberFormat="1" applyFont="1" applyFill="1" applyBorder="1" applyAlignment="1" applyProtection="1">
      <alignment horizontal="right" vertical="center"/>
    </xf>
    <xf numFmtId="0" fontId="33" fillId="0" borderId="5" xfId="0" applyNumberFormat="1" applyFont="1" applyFill="1" applyBorder="1" applyAlignment="1" applyProtection="1">
      <alignment horizontal="center" vertical="center"/>
    </xf>
    <xf numFmtId="0" fontId="29" fillId="0" borderId="5" xfId="0" applyFont="1" applyFill="1" applyBorder="1" applyAlignment="1">
      <alignment horizontal="center" vertical="justify"/>
    </xf>
    <xf numFmtId="3" fontId="33" fillId="0" borderId="5" xfId="0" applyNumberFormat="1" applyFont="1" applyFill="1" applyBorder="1" applyAlignment="1" applyProtection="1">
      <alignment horizontal="center" vertical="center"/>
    </xf>
    <xf numFmtId="3" fontId="35" fillId="0" borderId="5" xfId="0" applyNumberFormat="1" applyFont="1" applyFill="1" applyBorder="1" applyAlignment="1" applyProtection="1">
      <alignment horizontal="center" vertical="center"/>
    </xf>
    <xf numFmtId="3" fontId="35" fillId="0" borderId="5" xfId="0" applyNumberFormat="1" applyFont="1" applyFill="1" applyBorder="1" applyAlignment="1" applyProtection="1">
      <alignment horizontal="right" vertical="center"/>
    </xf>
    <xf numFmtId="3" fontId="33" fillId="0" borderId="5" xfId="0" applyNumberFormat="1" applyFont="1" applyFill="1" applyBorder="1" applyAlignment="1" applyProtection="1">
      <alignment horizontal="left" vertical="center"/>
    </xf>
    <xf numFmtId="3" fontId="35" fillId="0" borderId="5" xfId="0" applyNumberFormat="1" applyFont="1" applyFill="1" applyBorder="1" applyAlignment="1" applyProtection="1">
      <alignment horizontal="left" vertical="center"/>
    </xf>
    <xf numFmtId="3" fontId="33" fillId="0" borderId="5" xfId="0" applyNumberFormat="1" applyFont="1" applyFill="1" applyBorder="1" applyAlignment="1" applyProtection="1">
      <alignment vertical="center"/>
    </xf>
    <xf numFmtId="3" fontId="35" fillId="0" borderId="5" xfId="0" applyNumberFormat="1" applyFont="1" applyFill="1" applyBorder="1" applyAlignment="1" applyProtection="1">
      <alignment vertical="center"/>
    </xf>
    <xf numFmtId="0" fontId="33" fillId="0" borderId="5" xfId="0" applyNumberFormat="1" applyFont="1" applyFill="1" applyBorder="1" applyAlignment="1" applyProtection="1">
      <alignment horizontal="left" vertical="center"/>
    </xf>
    <xf numFmtId="0" fontId="35" fillId="0" borderId="5" xfId="0" applyNumberFormat="1" applyFont="1" applyFill="1" applyBorder="1" applyAlignment="1" applyProtection="1">
      <alignment horizontal="center" vertical="center"/>
    </xf>
    <xf numFmtId="0" fontId="35" fillId="0" borderId="5" xfId="0" applyNumberFormat="1" applyFont="1" applyFill="1" applyBorder="1" applyAlignment="1" applyProtection="1">
      <alignment vertical="center"/>
    </xf>
    <xf numFmtId="0" fontId="35" fillId="2" borderId="13" xfId="0" applyNumberFormat="1" applyFont="1" applyFill="1" applyBorder="1" applyAlignment="1" applyProtection="1">
      <alignment vertical="center"/>
    </xf>
    <xf numFmtId="0" fontId="29" fillId="2" borderId="13" xfId="0" applyNumberFormat="1" applyFont="1" applyFill="1" applyBorder="1" applyAlignment="1" applyProtection="1">
      <alignment vertical="center"/>
    </xf>
    <xf numFmtId="0" fontId="33" fillId="0" borderId="8" xfId="0" applyNumberFormat="1" applyFont="1" applyFill="1" applyBorder="1" applyAlignment="1" applyProtection="1">
      <alignment horizontal="center" vertical="center"/>
    </xf>
    <xf numFmtId="3" fontId="35" fillId="0" borderId="8" xfId="0" applyNumberFormat="1" applyFont="1" applyFill="1" applyBorder="1" applyAlignment="1" applyProtection="1">
      <alignment horizontal="center" vertical="center"/>
    </xf>
    <xf numFmtId="0" fontId="33" fillId="0" borderId="5" xfId="0" applyNumberFormat="1" applyFont="1" applyFill="1" applyBorder="1" applyAlignment="1" applyProtection="1">
      <alignment vertical="center"/>
    </xf>
    <xf numFmtId="0" fontId="39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9" fillId="0" borderId="5" xfId="0" applyFont="1" applyFill="1" applyBorder="1" applyAlignment="1">
      <alignment horizontal="center" vertical="center"/>
    </xf>
    <xf numFmtId="0" fontId="39" fillId="0" borderId="14" xfId="0" applyFont="1" applyFill="1" applyBorder="1" applyAlignment="1">
      <alignment horizontal="center" vertical="center"/>
    </xf>
    <xf numFmtId="0" fontId="39" fillId="0" borderId="15" xfId="0" applyFont="1" applyFill="1" applyBorder="1" applyAlignment="1">
      <alignment horizontal="center" vertical="center"/>
    </xf>
    <xf numFmtId="0" fontId="39" fillId="0" borderId="16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top"/>
    </xf>
    <xf numFmtId="0" fontId="40" fillId="0" borderId="0" xfId="0" applyFont="1" applyFill="1" applyBorder="1" applyAlignment="1">
      <alignment horizontal="center" vertical="top"/>
    </xf>
    <xf numFmtId="0" fontId="16" fillId="0" borderId="5" xfId="0" applyFon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0" fontId="33" fillId="0" borderId="12" xfId="0" applyNumberFormat="1" applyFont="1" applyFill="1" applyBorder="1" applyAlignment="1" applyProtection="1">
      <alignment horizontal="left" vertical="center"/>
    </xf>
    <xf numFmtId="0" fontId="28" fillId="0" borderId="12" xfId="0" applyFont="1" applyFill="1" applyBorder="1" applyAlignment="1">
      <alignment horizontal="center" vertical="center"/>
    </xf>
    <xf numFmtId="0" fontId="29" fillId="0" borderId="12" xfId="0" applyFont="1" applyFill="1" applyBorder="1" applyAlignment="1">
      <alignment horizontal="center" vertical="justify"/>
    </xf>
    <xf numFmtId="0" fontId="29" fillId="0" borderId="12" xfId="0" applyNumberFormat="1" applyFont="1" applyFill="1" applyBorder="1" applyAlignment="1" applyProtection="1">
      <alignment horizontal="center" vertical="center"/>
    </xf>
    <xf numFmtId="178" fontId="29" fillId="0" borderId="12" xfId="0" applyNumberFormat="1" applyFont="1" applyFill="1" applyBorder="1" applyAlignment="1" applyProtection="1">
      <alignment horizontal="center" vertical="center"/>
    </xf>
    <xf numFmtId="178" fontId="29" fillId="0" borderId="5" xfId="0" applyNumberFormat="1" applyFont="1" applyFill="1" applyBorder="1" applyAlignment="1">
      <alignment horizontal="center" vertical="center"/>
    </xf>
    <xf numFmtId="0" fontId="29" fillId="0" borderId="5" xfId="0" applyNumberFormat="1" applyFont="1" applyFill="1" applyBorder="1" applyAlignment="1" applyProtection="1">
      <alignment horizontal="center" vertical="center"/>
    </xf>
    <xf numFmtId="0" fontId="41" fillId="0" borderId="5" xfId="0" applyFont="1" applyFill="1" applyBorder="1" applyAlignment="1">
      <alignment horizontal="center" vertical="center"/>
    </xf>
    <xf numFmtId="0" fontId="31" fillId="0" borderId="12" xfId="0" applyNumberFormat="1" applyFont="1" applyFill="1" applyBorder="1" applyAlignment="1" applyProtection="1">
      <alignment horizontal="left" vertical="center"/>
    </xf>
    <xf numFmtId="0" fontId="29" fillId="0" borderId="12" xfId="0" applyFont="1" applyFill="1" applyBorder="1" applyAlignment="1">
      <alignment horizontal="center" vertical="center"/>
    </xf>
    <xf numFmtId="178" fontId="29" fillId="0" borderId="12" xfId="0" applyNumberFormat="1" applyFont="1" applyFill="1" applyBorder="1" applyAlignment="1">
      <alignment horizontal="center" vertical="center"/>
    </xf>
    <xf numFmtId="0" fontId="31" fillId="0" borderId="5" xfId="0" applyNumberFormat="1" applyFont="1" applyFill="1" applyBorder="1" applyAlignment="1" applyProtection="1">
      <alignment horizontal="left" vertical="center"/>
    </xf>
    <xf numFmtId="0" fontId="31" fillId="0" borderId="17" xfId="0" applyNumberFormat="1" applyFont="1" applyFill="1" applyBorder="1" applyAlignment="1" applyProtection="1">
      <alignment horizontal="left" vertical="center"/>
    </xf>
    <xf numFmtId="0" fontId="29" fillId="0" borderId="17" xfId="0" applyNumberFormat="1" applyFont="1" applyFill="1" applyBorder="1" applyAlignment="1" applyProtection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0" fontId="32" fillId="0" borderId="5" xfId="0" applyNumberFormat="1" applyFont="1" applyFill="1" applyBorder="1" applyAlignment="1" applyProtection="1">
      <alignment vertical="center"/>
    </xf>
    <xf numFmtId="0" fontId="42" fillId="0" borderId="0" xfId="0" applyFont="1" applyAlignment="1">
      <alignment horizontal="center"/>
    </xf>
    <xf numFmtId="0" fontId="43" fillId="0" borderId="0" xfId="0" applyFont="1" applyAlignment="1">
      <alignment horizontal="justify" indent="2"/>
    </xf>
    <xf numFmtId="0" fontId="43" fillId="0" borderId="0" xfId="0" applyFont="1" applyAlignment="1">
      <alignment horizontal="justify"/>
    </xf>
    <xf numFmtId="0" fontId="43" fillId="0" borderId="0" xfId="0" applyFont="1" applyAlignment="1">
      <alignment horizontal="left" indent="2"/>
    </xf>
    <xf numFmtId="0" fontId="44" fillId="0" borderId="0" xfId="0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vertical="center"/>
    </xf>
    <xf numFmtId="0" fontId="45" fillId="0" borderId="5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28" fillId="0" borderId="5" xfId="0" applyFont="1" applyFill="1" applyBorder="1" applyAlignment="1">
      <alignment horizontal="center" vertical="justify"/>
    </xf>
    <xf numFmtId="178" fontId="41" fillId="0" borderId="5" xfId="0" applyNumberFormat="1" applyFont="1" applyFill="1" applyBorder="1" applyAlignment="1">
      <alignment horizontal="center" vertical="center"/>
    </xf>
    <xf numFmtId="178" fontId="28" fillId="0" borderId="5" xfId="0" applyNumberFormat="1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/>
    </xf>
    <xf numFmtId="0" fontId="48" fillId="0" borderId="0" xfId="0" applyFont="1" applyFill="1" applyBorder="1" applyAlignment="1">
      <alignment horizontal="right"/>
    </xf>
    <xf numFmtId="0" fontId="48" fillId="0" borderId="5" xfId="0" applyFont="1" applyFill="1" applyBorder="1" applyAlignment="1">
      <alignment horizontal="center" vertical="center" wrapText="1" shrinkToFit="1"/>
    </xf>
    <xf numFmtId="0" fontId="48" fillId="0" borderId="5" xfId="0" applyFont="1" applyFill="1" applyBorder="1" applyAlignment="1">
      <alignment horizontal="center" vertical="center" shrinkToFit="1"/>
    </xf>
    <xf numFmtId="0" fontId="48" fillId="0" borderId="5" xfId="0" applyFont="1" applyFill="1" applyBorder="1" applyAlignment="1">
      <alignment horizontal="left" vertical="center" wrapText="1" shrinkToFit="1"/>
    </xf>
    <xf numFmtId="0" fontId="13" fillId="0" borderId="5" xfId="0" applyFont="1" applyFill="1" applyBorder="1" applyAlignment="1">
      <alignment horizontal="center"/>
    </xf>
    <xf numFmtId="0" fontId="0" fillId="3" borderId="0" xfId="0" applyFill="1" applyBorder="1" applyAlignment="1"/>
    <xf numFmtId="0" fontId="0" fillId="3" borderId="0" xfId="0" applyNumberFormat="1" applyFill="1" applyBorder="1" applyAlignment="1"/>
    <xf numFmtId="0" fontId="29" fillId="2" borderId="0" xfId="0" applyNumberFormat="1" applyFont="1" applyFill="1" applyBorder="1" applyAlignment="1" applyProtection="1">
      <alignment horizontal="right" vertical="center"/>
    </xf>
    <xf numFmtId="0" fontId="29" fillId="0" borderId="5" xfId="0" applyNumberFormat="1" applyFont="1" applyFill="1" applyBorder="1" applyAlignment="1">
      <alignment horizontal="center" vertical="center"/>
    </xf>
    <xf numFmtId="0" fontId="30" fillId="0" borderId="5" xfId="0" applyNumberFormat="1" applyFont="1" applyFill="1" applyBorder="1" applyAlignment="1" applyProtection="1">
      <alignment horizontal="center" vertical="center"/>
    </xf>
    <xf numFmtId="178" fontId="29" fillId="0" borderId="5" xfId="0" applyNumberFormat="1" applyFont="1" applyFill="1" applyBorder="1" applyAlignment="1" applyProtection="1">
      <alignment horizontal="center" vertical="center"/>
    </xf>
    <xf numFmtId="0" fontId="30" fillId="0" borderId="5" xfId="0" applyNumberFormat="1" applyFont="1" applyFill="1" applyBorder="1" applyAlignment="1" applyProtection="1">
      <alignment vertical="center"/>
    </xf>
    <xf numFmtId="0" fontId="29" fillId="0" borderId="5" xfId="0" applyNumberFormat="1" applyFont="1" applyFill="1" applyBorder="1" applyAlignment="1" applyProtection="1">
      <alignment vertical="center"/>
    </xf>
    <xf numFmtId="0" fontId="29" fillId="3" borderId="5" xfId="0" applyNumberFormat="1" applyFont="1" applyFill="1" applyBorder="1" applyAlignment="1" applyProtection="1">
      <alignment horizontal="center" vertical="center"/>
    </xf>
    <xf numFmtId="0" fontId="29" fillId="3" borderId="0" xfId="0" applyFont="1" applyFill="1" applyBorder="1" applyAlignment="1"/>
    <xf numFmtId="0" fontId="29" fillId="0" borderId="5" xfId="0" applyNumberFormat="1" applyFont="1" applyFill="1" applyBorder="1" applyAlignment="1" applyProtection="1">
      <alignment horizontal="left" vertical="center"/>
    </xf>
    <xf numFmtId="177" fontId="29" fillId="0" borderId="5" xfId="0" applyNumberFormat="1" applyFont="1" applyFill="1" applyBorder="1" applyAlignment="1">
      <alignment horizontal="center" vertical="center"/>
    </xf>
    <xf numFmtId="177" fontId="30" fillId="0" borderId="5" xfId="0" applyNumberFormat="1" applyFont="1" applyFill="1" applyBorder="1" applyAlignment="1">
      <alignment horizontal="center" vertical="center"/>
    </xf>
    <xf numFmtId="178" fontId="30" fillId="0" borderId="12" xfId="0" applyNumberFormat="1" applyFont="1" applyFill="1" applyBorder="1" applyAlignment="1" applyProtection="1">
      <alignment horizontal="center" vertical="center"/>
    </xf>
    <xf numFmtId="3" fontId="29" fillId="0" borderId="12" xfId="0" applyNumberFormat="1" applyFont="1" applyFill="1" applyBorder="1" applyAlignment="1" applyProtection="1">
      <alignment horizontal="center" vertical="center"/>
    </xf>
    <xf numFmtId="0" fontId="30" fillId="0" borderId="12" xfId="0" applyNumberFormat="1" applyFont="1" applyFill="1" applyBorder="1" applyAlignment="1" applyProtection="1">
      <alignment horizontal="left" vertical="center"/>
    </xf>
    <xf numFmtId="177" fontId="30" fillId="0" borderId="12" xfId="0" applyNumberFormat="1" applyFont="1" applyFill="1" applyBorder="1" applyAlignment="1" applyProtection="1">
      <alignment horizontal="center" vertical="center"/>
    </xf>
    <xf numFmtId="0" fontId="29" fillId="0" borderId="12" xfId="0" applyNumberFormat="1" applyFont="1" applyFill="1" applyBorder="1" applyAlignment="1" applyProtection="1">
      <alignment horizontal="left" vertical="center"/>
    </xf>
    <xf numFmtId="177" fontId="29" fillId="0" borderId="12" xfId="0" applyNumberFormat="1" applyFont="1" applyFill="1" applyBorder="1" applyAlignment="1" applyProtection="1">
      <alignment horizontal="center" vertical="center"/>
    </xf>
    <xf numFmtId="3" fontId="29" fillId="0" borderId="5" xfId="0" applyNumberFormat="1" applyFont="1" applyFill="1" applyBorder="1" applyAlignment="1" applyProtection="1">
      <alignment horizontal="left" vertical="center"/>
    </xf>
    <xf numFmtId="177" fontId="29" fillId="0" borderId="5" xfId="0" applyNumberFormat="1" applyFont="1" applyFill="1" applyBorder="1" applyAlignment="1" applyProtection="1">
      <alignment horizontal="center" vertical="center"/>
    </xf>
    <xf numFmtId="3" fontId="30" fillId="0" borderId="5" xfId="0" applyNumberFormat="1" applyFont="1" applyFill="1" applyBorder="1" applyAlignment="1" applyProtection="1">
      <alignment horizontal="left" vertical="center"/>
    </xf>
    <xf numFmtId="177" fontId="30" fillId="0" borderId="5" xfId="0" applyNumberFormat="1" applyFont="1" applyFill="1" applyBorder="1" applyAlignment="1" applyProtection="1">
      <alignment horizontal="center" vertical="center"/>
    </xf>
    <xf numFmtId="3" fontId="33" fillId="0" borderId="12" xfId="0" applyNumberFormat="1" applyFont="1" applyFill="1" applyBorder="1" applyAlignment="1" applyProtection="1">
      <alignment horizontal="left" vertical="center"/>
    </xf>
    <xf numFmtId="177" fontId="28" fillId="0" borderId="5" xfId="0" applyNumberFormat="1" applyFont="1" applyFill="1" applyBorder="1" applyAlignment="1">
      <alignment horizontal="center" vertical="center"/>
    </xf>
    <xf numFmtId="177" fontId="0" fillId="0" borderId="12" xfId="0" applyNumberFormat="1" applyFont="1" applyFill="1" applyBorder="1" applyAlignment="1" applyProtection="1">
      <alignment horizontal="center" vertical="center"/>
    </xf>
    <xf numFmtId="178" fontId="0" fillId="0" borderId="12" xfId="0" applyNumberFormat="1" applyFont="1" applyFill="1" applyBorder="1" applyAlignment="1" applyProtection="1">
      <alignment horizontal="center" vertical="center"/>
    </xf>
    <xf numFmtId="0" fontId="35" fillId="0" borderId="12" xfId="0" applyNumberFormat="1" applyFont="1" applyFill="1" applyBorder="1" applyAlignment="1" applyProtection="1">
      <alignment horizontal="left" vertical="center"/>
    </xf>
    <xf numFmtId="177" fontId="0" fillId="0" borderId="5" xfId="0" applyNumberFormat="1" applyFont="1" applyFill="1" applyBorder="1" applyAlignment="1" applyProtection="1">
      <alignment horizontal="center" vertical="center"/>
    </xf>
    <xf numFmtId="0" fontId="49" fillId="0" borderId="0" xfId="0" applyFont="1" applyAlignment="1">
      <alignment horizontal="justify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justify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justify"/>
    </xf>
    <xf numFmtId="0" fontId="52" fillId="0" borderId="0" xfId="0" applyFont="1" applyAlignment="1">
      <alignment horizontal="justify" indent="2"/>
    </xf>
    <xf numFmtId="0" fontId="44" fillId="0" borderId="0" xfId="0" applyFont="1" applyAlignment="1">
      <alignment horizontal="justify" indent="2"/>
    </xf>
    <xf numFmtId="0" fontId="53" fillId="0" borderId="0" xfId="0" applyFont="1" applyAlignment="1">
      <alignment horizontal="justify" indent="2"/>
    </xf>
    <xf numFmtId="0" fontId="54" fillId="0" borderId="0" xfId="0" applyFont="1" applyAlignment="1">
      <alignment horizontal="justify" indent="2"/>
    </xf>
    <xf numFmtId="0" fontId="53" fillId="0" borderId="0" xfId="0" applyFont="1" applyAlignment="1">
      <alignment horizontal="justify" indent="1"/>
    </xf>
    <xf numFmtId="0" fontId="55" fillId="0" borderId="0" xfId="0" applyNumberFormat="1" applyFont="1" applyFill="1" applyAlignment="1" applyProtection="1">
      <alignment vertical="center"/>
    </xf>
    <xf numFmtId="0" fontId="55" fillId="0" borderId="0" xfId="0" applyNumberFormat="1" applyFont="1" applyFill="1" applyAlignment="1" applyProtection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0" fontId="0" fillId="2" borderId="5" xfId="0" applyNumberFormat="1" applyFont="1" applyFill="1" applyBorder="1" applyAlignment="1" applyProtection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0" xfId="0" applyFont="1" applyFill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03年人大预算表（全省）" xfId="49"/>
    <cellStyle name="常规 2" xfId="50"/>
  </cellStyles>
  <tableStyles count="0" defaultTableStyle="TableStyleMedium2" defaultPivotStyle="PivotStyleLight16"/>
  <colors>
    <mruColors>
      <color rgb="00C0C0C0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C9" sqref="C9"/>
    </sheetView>
  </sheetViews>
  <sheetFormatPr defaultColWidth="8.8" defaultRowHeight="14.25" outlineLevelCol="2"/>
  <cols>
    <col min="2" max="2" width="6.3" customWidth="1"/>
    <col min="3" max="3" width="62.2" customWidth="1"/>
  </cols>
  <sheetData>
    <row r="1" ht="25.5" spans="1:3">
      <c r="A1" s="181"/>
      <c r="B1" s="182" t="s">
        <v>0</v>
      </c>
      <c r="C1" s="182"/>
    </row>
    <row r="2" ht="27" customHeight="1" spans="1:3">
      <c r="A2" s="183"/>
      <c r="B2" s="184">
        <v>1</v>
      </c>
      <c r="C2" s="185" t="s">
        <v>1</v>
      </c>
    </row>
    <row r="3" ht="27" customHeight="1" spans="1:3">
      <c r="A3" s="183"/>
      <c r="B3" s="184">
        <v>2</v>
      </c>
      <c r="C3" s="186" t="s">
        <v>2</v>
      </c>
    </row>
    <row r="4" ht="27" customHeight="1" spans="1:3">
      <c r="A4" s="183"/>
      <c r="B4" s="184">
        <v>3</v>
      </c>
      <c r="C4" s="186" t="s">
        <v>3</v>
      </c>
    </row>
    <row r="5" ht="27" customHeight="1" spans="1:3">
      <c r="A5" s="183"/>
      <c r="B5" s="184">
        <v>4</v>
      </c>
      <c r="C5" s="186" t="s">
        <v>4</v>
      </c>
    </row>
    <row r="6" ht="27" customHeight="1" spans="1:3">
      <c r="A6" s="183"/>
      <c r="B6" s="184">
        <v>5</v>
      </c>
      <c r="C6" s="186" t="s">
        <v>5</v>
      </c>
    </row>
    <row r="7" ht="27" customHeight="1" spans="1:3">
      <c r="A7" s="183"/>
      <c r="B7" s="184">
        <v>6</v>
      </c>
      <c r="C7" s="186" t="s">
        <v>6</v>
      </c>
    </row>
    <row r="8" ht="27" customHeight="1" spans="1:3">
      <c r="A8" s="183"/>
      <c r="B8" s="184">
        <v>7</v>
      </c>
      <c r="C8" s="186" t="s">
        <v>7</v>
      </c>
    </row>
    <row r="9" ht="27" customHeight="1" spans="1:3">
      <c r="A9" s="183"/>
      <c r="B9" s="184">
        <v>8</v>
      </c>
      <c r="C9" s="186" t="s">
        <v>8</v>
      </c>
    </row>
    <row r="10" ht="27" customHeight="1" spans="1:3">
      <c r="A10" s="183"/>
      <c r="B10" s="184">
        <v>9</v>
      </c>
      <c r="C10" s="186" t="s">
        <v>9</v>
      </c>
    </row>
    <row r="11" ht="27" customHeight="1" spans="1:3">
      <c r="A11" s="183"/>
      <c r="B11" s="184">
        <v>10</v>
      </c>
      <c r="C11" s="186" t="s">
        <v>10</v>
      </c>
    </row>
    <row r="12" ht="27" customHeight="1" spans="1:3">
      <c r="A12" s="183"/>
      <c r="B12" s="184">
        <v>11</v>
      </c>
      <c r="C12" s="186" t="s">
        <v>11</v>
      </c>
    </row>
    <row r="13" ht="27" customHeight="1" spans="1:3">
      <c r="A13" s="183"/>
      <c r="B13" s="184">
        <v>12</v>
      </c>
      <c r="C13" s="186" t="s">
        <v>12</v>
      </c>
    </row>
    <row r="14" ht="27" customHeight="1" spans="1:3">
      <c r="A14" s="183"/>
      <c r="B14" s="184">
        <v>13</v>
      </c>
      <c r="C14" s="186" t="s">
        <v>13</v>
      </c>
    </row>
    <row r="15" ht="27" customHeight="1" spans="1:3">
      <c r="A15" s="183"/>
      <c r="B15" s="184">
        <v>14</v>
      </c>
      <c r="C15" s="186" t="s">
        <v>14</v>
      </c>
    </row>
    <row r="16" ht="27" customHeight="1" spans="1:3">
      <c r="A16" s="183"/>
      <c r="B16" s="184">
        <v>15</v>
      </c>
      <c r="C16" s="186" t="s">
        <v>15</v>
      </c>
    </row>
    <row r="17" ht="27" customHeight="1" spans="1:3">
      <c r="A17" s="183"/>
      <c r="B17" s="184">
        <v>16</v>
      </c>
      <c r="C17" s="186" t="s">
        <v>16</v>
      </c>
    </row>
    <row r="18" ht="27" customHeight="1" spans="1:3">
      <c r="A18" s="183"/>
      <c r="B18" s="184">
        <v>17</v>
      </c>
      <c r="C18" s="186" t="s">
        <v>17</v>
      </c>
    </row>
    <row r="19" ht="27" customHeight="1" spans="1:3">
      <c r="A19" s="183"/>
      <c r="B19" s="184">
        <v>18</v>
      </c>
      <c r="C19" s="186" t="s">
        <v>18</v>
      </c>
    </row>
    <row r="20" ht="27" customHeight="1" spans="1:3">
      <c r="A20" s="183"/>
      <c r="B20" s="184">
        <v>19</v>
      </c>
      <c r="C20" s="186" t="s">
        <v>19</v>
      </c>
    </row>
    <row r="21" ht="27" customHeight="1" spans="1:3">
      <c r="A21" s="183"/>
      <c r="B21" s="184">
        <v>20</v>
      </c>
      <c r="C21" s="185" t="s">
        <v>20</v>
      </c>
    </row>
    <row r="22" ht="27" customHeight="1" spans="1:3">
      <c r="A22" s="183"/>
      <c r="B22" s="184">
        <v>21</v>
      </c>
      <c r="C22" s="187" t="s">
        <v>21</v>
      </c>
    </row>
    <row r="23" ht="27" customHeight="1" spans="1:3">
      <c r="A23" s="188"/>
      <c r="B23" s="184">
        <v>22</v>
      </c>
      <c r="C23" s="187" t="s">
        <v>22</v>
      </c>
    </row>
    <row r="24" ht="27" customHeight="1" spans="1:3">
      <c r="A24" s="188"/>
      <c r="B24" s="184">
        <v>23</v>
      </c>
      <c r="C24" s="187" t="s">
        <v>23</v>
      </c>
    </row>
    <row r="25" ht="27" customHeight="1" spans="1:3">
      <c r="A25" s="188"/>
      <c r="B25" s="184">
        <v>24</v>
      </c>
      <c r="C25" s="187" t="s">
        <v>24</v>
      </c>
    </row>
    <row r="26" ht="27" customHeight="1" spans="1:3">
      <c r="A26" s="188"/>
      <c r="B26" s="184">
        <v>25</v>
      </c>
      <c r="C26" s="187" t="s">
        <v>25</v>
      </c>
    </row>
    <row r="27" ht="27" customHeight="1" spans="1:3">
      <c r="A27" s="188"/>
      <c r="B27" s="184">
        <v>26</v>
      </c>
      <c r="C27" s="187" t="s">
        <v>26</v>
      </c>
    </row>
    <row r="28" ht="27" customHeight="1" spans="1:3">
      <c r="A28" s="188"/>
      <c r="B28" s="184">
        <v>27</v>
      </c>
      <c r="C28" s="187" t="s">
        <v>27</v>
      </c>
    </row>
    <row r="29" ht="27" customHeight="1" spans="1:3">
      <c r="A29" s="188"/>
      <c r="B29" s="184">
        <v>28</v>
      </c>
      <c r="C29" s="187" t="s">
        <v>28</v>
      </c>
    </row>
    <row r="30" ht="27" customHeight="1" spans="1:3">
      <c r="A30" s="188"/>
      <c r="B30" s="184">
        <v>29</v>
      </c>
      <c r="C30" s="187" t="s">
        <v>29</v>
      </c>
    </row>
    <row r="31" ht="27" customHeight="1" spans="1:3">
      <c r="A31" s="188"/>
      <c r="B31" s="184">
        <v>30</v>
      </c>
      <c r="C31" s="187" t="s">
        <v>30</v>
      </c>
    </row>
    <row r="32" ht="27" customHeight="1" spans="1:3">
      <c r="A32" s="188"/>
      <c r="B32" s="184">
        <v>31</v>
      </c>
      <c r="C32" s="187" t="s">
        <v>31</v>
      </c>
    </row>
  </sheetData>
  <mergeCells count="1">
    <mergeCell ref="B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5"/>
  <sheetViews>
    <sheetView workbookViewId="0">
      <selection activeCell="A7" sqref="A7"/>
    </sheetView>
  </sheetViews>
  <sheetFormatPr defaultColWidth="8.8" defaultRowHeight="14.25"/>
  <cols>
    <col min="1" max="1" width="150.6" style="1" customWidth="1"/>
    <col min="2" max="16384" width="8.8" style="1"/>
  </cols>
  <sheetData>
    <row r="1" ht="20.25" spans="1:1">
      <c r="A1" s="171" t="s">
        <v>32</v>
      </c>
    </row>
    <row r="2" ht="28.5" spans="1:1">
      <c r="A2" s="172" t="s">
        <v>33</v>
      </c>
    </row>
    <row r="3" ht="28.5" spans="1:1">
      <c r="A3" s="172" t="s">
        <v>34</v>
      </c>
    </row>
    <row r="4" ht="20.25" spans="1:1">
      <c r="A4" s="173" t="s">
        <v>32</v>
      </c>
    </row>
    <row r="5" ht="20.25" spans="1:1">
      <c r="A5" s="174" t="s">
        <v>35</v>
      </c>
    </row>
    <row r="6" ht="20.25" spans="1:1">
      <c r="A6" s="174" t="s">
        <v>36</v>
      </c>
    </row>
    <row r="7" ht="20.25" spans="1:1">
      <c r="A7" s="175" t="s">
        <v>32</v>
      </c>
    </row>
    <row r="8" ht="20.25" spans="1:1">
      <c r="A8" s="175" t="s">
        <v>37</v>
      </c>
    </row>
    <row r="9" ht="20.25" spans="1:1">
      <c r="A9" s="176" t="s">
        <v>38</v>
      </c>
    </row>
    <row r="10" ht="20.25" spans="1:1">
      <c r="A10" s="177" t="s">
        <v>39</v>
      </c>
    </row>
    <row r="11" ht="81" spans="1:1">
      <c r="A11" s="176" t="s">
        <v>40</v>
      </c>
    </row>
    <row r="12" ht="20.25" spans="1:1">
      <c r="A12" s="178" t="s">
        <v>41</v>
      </c>
    </row>
    <row r="13" ht="121.5" spans="1:1">
      <c r="A13" s="176" t="s">
        <v>42</v>
      </c>
    </row>
    <row r="14" ht="40.5" spans="1:1">
      <c r="A14" s="176" t="s">
        <v>43</v>
      </c>
    </row>
    <row r="15" ht="333" customHeight="1" spans="1:1">
      <c r="A15" s="176" t="s">
        <v>44</v>
      </c>
    </row>
    <row r="16" ht="270" customHeight="1" spans="1:1">
      <c r="A16" s="179" t="s">
        <v>45</v>
      </c>
    </row>
    <row r="17" ht="40.5" spans="1:1">
      <c r="A17" s="179" t="s">
        <v>46</v>
      </c>
    </row>
    <row r="18" ht="20.25" spans="1:1">
      <c r="A18" s="176" t="s">
        <v>47</v>
      </c>
    </row>
    <row r="19" ht="88" customHeight="1" spans="1:1">
      <c r="A19" s="176" t="s">
        <v>48</v>
      </c>
    </row>
    <row r="20" ht="60.75" spans="1:1">
      <c r="A20" s="176" t="s">
        <v>49</v>
      </c>
    </row>
    <row r="21" ht="101.25" spans="1:1">
      <c r="A21" s="176" t="s">
        <v>50</v>
      </c>
    </row>
    <row r="22" ht="20.25" spans="1:1">
      <c r="A22" s="176" t="s">
        <v>51</v>
      </c>
    </row>
    <row r="23" ht="40.5" spans="1:1">
      <c r="A23" s="176" t="s">
        <v>52</v>
      </c>
    </row>
    <row r="24" ht="110" customHeight="1" spans="1:1">
      <c r="A24" s="176" t="s">
        <v>53</v>
      </c>
    </row>
    <row r="25" ht="93" customHeight="1" spans="1:1">
      <c r="A25" s="178" t="s">
        <v>54</v>
      </c>
    </row>
    <row r="26" ht="69" customHeight="1" spans="1:1">
      <c r="A26" s="176" t="s">
        <v>55</v>
      </c>
    </row>
    <row r="27" ht="40.5" spans="1:1">
      <c r="A27" s="176" t="s">
        <v>56</v>
      </c>
    </row>
    <row r="28" ht="20.25" spans="1:1">
      <c r="A28" s="176" t="s">
        <v>57</v>
      </c>
    </row>
    <row r="29" ht="94" customHeight="1" spans="1:1">
      <c r="A29" s="178" t="s">
        <v>58</v>
      </c>
    </row>
    <row r="30" ht="72" customHeight="1" spans="1:1">
      <c r="A30" s="176" t="s">
        <v>59</v>
      </c>
    </row>
    <row r="31" ht="20.25" spans="1:1">
      <c r="A31" s="178" t="s">
        <v>60</v>
      </c>
    </row>
    <row r="32" ht="87" customHeight="1" spans="1:1">
      <c r="A32" s="176" t="s">
        <v>61</v>
      </c>
    </row>
    <row r="33" ht="40.5" spans="1:1">
      <c r="A33" s="176" t="s">
        <v>62</v>
      </c>
    </row>
    <row r="34" ht="71" customHeight="1" spans="1:1">
      <c r="A34" s="178" t="s">
        <v>63</v>
      </c>
    </row>
    <row r="35" ht="230" customHeight="1" spans="1:1">
      <c r="A35" s="178" t="s">
        <v>64</v>
      </c>
    </row>
    <row r="36" ht="93" customHeight="1" spans="1:1">
      <c r="A36" s="178" t="s">
        <v>65</v>
      </c>
    </row>
    <row r="37" ht="60.75" spans="1:1">
      <c r="A37" s="178" t="s">
        <v>66</v>
      </c>
    </row>
    <row r="38" ht="60.75" spans="1:1">
      <c r="A38" s="178" t="s">
        <v>67</v>
      </c>
    </row>
    <row r="39" ht="20.25" spans="1:1">
      <c r="A39" s="177" t="s">
        <v>68</v>
      </c>
    </row>
    <row r="40" ht="40.5" spans="1:1">
      <c r="A40" s="176" t="s">
        <v>69</v>
      </c>
    </row>
    <row r="41" ht="20.25" spans="1:1">
      <c r="A41" s="176" t="s">
        <v>70</v>
      </c>
    </row>
    <row r="42" ht="60.75" spans="1:1">
      <c r="A42" s="176" t="s">
        <v>71</v>
      </c>
    </row>
    <row r="43" ht="130" customHeight="1" spans="1:1">
      <c r="A43" s="176" t="s">
        <v>72</v>
      </c>
    </row>
    <row r="44" ht="91" customHeight="1" spans="1:1">
      <c r="A44" s="176" t="s">
        <v>73</v>
      </c>
    </row>
    <row r="45" ht="141.75" spans="1:1">
      <c r="A45" s="176" t="s">
        <v>74</v>
      </c>
    </row>
    <row r="46" ht="66" customHeight="1" spans="1:1">
      <c r="A46" s="176" t="s">
        <v>75</v>
      </c>
    </row>
    <row r="47" ht="60.75" spans="1:1">
      <c r="A47" s="178" t="s">
        <v>76</v>
      </c>
    </row>
    <row r="48" ht="60.75" spans="1:1">
      <c r="A48" s="180" t="s">
        <v>77</v>
      </c>
    </row>
    <row r="49" ht="152" customHeight="1" spans="1:1">
      <c r="A49" s="180" t="s">
        <v>78</v>
      </c>
    </row>
    <row r="50" ht="60.75" spans="1:1">
      <c r="A50" s="175" t="s">
        <v>79</v>
      </c>
    </row>
    <row r="51" ht="50" customHeight="1" spans="1:1">
      <c r="A51" s="177" t="s">
        <v>80</v>
      </c>
    </row>
    <row r="52" ht="101.25" spans="1:1">
      <c r="A52" s="178" t="s">
        <v>81</v>
      </c>
    </row>
    <row r="53" ht="69" customHeight="1" spans="1:1">
      <c r="A53" s="178" t="s">
        <v>82</v>
      </c>
    </row>
    <row r="54" ht="51" customHeight="1" spans="1:1">
      <c r="A54" s="178" t="s">
        <v>83</v>
      </c>
    </row>
    <row r="55" ht="81" spans="1:1">
      <c r="A55" s="176" t="s">
        <v>84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showZeros="0" workbookViewId="0">
      <selection activeCell="D9" sqref="D9"/>
    </sheetView>
  </sheetViews>
  <sheetFormatPr defaultColWidth="9" defaultRowHeight="14.25" outlineLevelCol="6"/>
  <cols>
    <col min="1" max="1" width="23.375" style="54" customWidth="1"/>
    <col min="2" max="3" width="14.5" style="54" customWidth="1"/>
    <col min="4" max="4" width="16.5" style="54" customWidth="1"/>
    <col min="5" max="7" width="14.5" style="54" customWidth="1"/>
    <col min="8" max="16384" width="9" style="54"/>
  </cols>
  <sheetData>
    <row r="1" s="54" customFormat="1" ht="24.75" customHeight="1" spans="1:7">
      <c r="A1" s="55" t="s">
        <v>2</v>
      </c>
      <c r="B1" s="55"/>
      <c r="C1" s="55"/>
      <c r="D1" s="55"/>
      <c r="E1" s="55"/>
      <c r="F1" s="55"/>
      <c r="G1" s="55"/>
    </row>
    <row r="2" s="54" customFormat="1" spans="7:7">
      <c r="G2" s="56" t="s">
        <v>85</v>
      </c>
    </row>
    <row r="3" s="54" customFormat="1" ht="28.5" customHeight="1" spans="1:7">
      <c r="A3" s="64" t="s">
        <v>86</v>
      </c>
      <c r="B3" s="64" t="s">
        <v>87</v>
      </c>
      <c r="C3" s="64" t="s">
        <v>88</v>
      </c>
      <c r="D3" s="64" t="s">
        <v>89</v>
      </c>
      <c r="E3" s="64" t="s">
        <v>90</v>
      </c>
      <c r="F3" s="133" t="s">
        <v>91</v>
      </c>
      <c r="G3" s="133" t="s">
        <v>92</v>
      </c>
    </row>
    <row r="4" s="54" customFormat="1" ht="21" customHeight="1" spans="1:7">
      <c r="A4" s="165" t="s">
        <v>93</v>
      </c>
      <c r="B4" s="166">
        <v>61861</v>
      </c>
      <c r="C4" s="167">
        <v>58605</v>
      </c>
      <c r="D4" s="167">
        <v>58605</v>
      </c>
      <c r="E4" s="166">
        <v>62495</v>
      </c>
      <c r="F4" s="168">
        <f t="shared" ref="F4:F25" si="0">E4/D4*100</f>
        <v>106.637658902824</v>
      </c>
      <c r="G4" s="135">
        <f t="shared" ref="G4:G25" si="1">E4/B4*100</f>
        <v>101.024878356315</v>
      </c>
    </row>
    <row r="5" s="54" customFormat="1" ht="21" customHeight="1" spans="1:7">
      <c r="A5" s="64" t="s">
        <v>94</v>
      </c>
      <c r="B5" s="166">
        <v>37271</v>
      </c>
      <c r="C5" s="166">
        <v>33705</v>
      </c>
      <c r="D5" s="166">
        <v>33705</v>
      </c>
      <c r="E5" s="166">
        <v>35247</v>
      </c>
      <c r="F5" s="168">
        <f t="shared" si="0"/>
        <v>104.574988874054</v>
      </c>
      <c r="G5" s="135">
        <f t="shared" si="1"/>
        <v>94.5695044404497</v>
      </c>
    </row>
    <row r="6" s="54" customFormat="1" ht="21" customHeight="1" spans="1:7">
      <c r="A6" s="64" t="s">
        <v>95</v>
      </c>
      <c r="B6" s="166">
        <v>4871</v>
      </c>
      <c r="C6" s="166">
        <v>4480</v>
      </c>
      <c r="D6" s="166">
        <v>4480</v>
      </c>
      <c r="E6" s="166">
        <v>4072</v>
      </c>
      <c r="F6" s="168">
        <f t="shared" si="0"/>
        <v>90.8928571428571</v>
      </c>
      <c r="G6" s="135">
        <f t="shared" si="1"/>
        <v>83.5967973722028</v>
      </c>
    </row>
    <row r="7" s="54" customFormat="1" ht="21" customHeight="1" spans="1:7">
      <c r="A7" s="64" t="s">
        <v>96</v>
      </c>
      <c r="B7" s="166">
        <v>1160</v>
      </c>
      <c r="C7" s="166">
        <v>1008</v>
      </c>
      <c r="D7" s="166">
        <v>1008</v>
      </c>
      <c r="E7" s="166">
        <v>801</v>
      </c>
      <c r="F7" s="168">
        <f t="shared" si="0"/>
        <v>79.4642857142857</v>
      </c>
      <c r="G7" s="135">
        <f t="shared" si="1"/>
        <v>69.051724137931</v>
      </c>
    </row>
    <row r="8" s="54" customFormat="1" ht="21" customHeight="1" spans="1:7">
      <c r="A8" s="64" t="s">
        <v>97</v>
      </c>
      <c r="B8" s="166">
        <v>4969</v>
      </c>
      <c r="C8" s="166">
        <v>5500</v>
      </c>
      <c r="D8" s="166">
        <v>5500</v>
      </c>
      <c r="E8" s="166">
        <v>5972</v>
      </c>
      <c r="F8" s="168">
        <f t="shared" si="0"/>
        <v>108.581818181818</v>
      </c>
      <c r="G8" s="135">
        <f t="shared" si="1"/>
        <v>120.185147917086</v>
      </c>
    </row>
    <row r="9" s="54" customFormat="1" ht="21" customHeight="1" spans="1:7">
      <c r="A9" s="165" t="s">
        <v>98</v>
      </c>
      <c r="B9" s="166">
        <v>13494</v>
      </c>
      <c r="C9" s="167">
        <v>14600</v>
      </c>
      <c r="D9" s="167">
        <v>14600</v>
      </c>
      <c r="E9" s="166">
        <v>14976</v>
      </c>
      <c r="F9" s="168">
        <f t="shared" si="0"/>
        <v>102.575342465753</v>
      </c>
      <c r="G9" s="135">
        <f t="shared" si="1"/>
        <v>110.982658959538</v>
      </c>
    </row>
    <row r="10" s="54" customFormat="1" ht="21" customHeight="1" spans="1:7">
      <c r="A10" s="64" t="s">
        <v>99</v>
      </c>
      <c r="B10" s="166">
        <v>3657</v>
      </c>
      <c r="C10" s="166">
        <v>3800</v>
      </c>
      <c r="D10" s="166">
        <v>3800</v>
      </c>
      <c r="E10" s="166">
        <v>4157</v>
      </c>
      <c r="F10" s="168">
        <f t="shared" si="0"/>
        <v>109.394736842105</v>
      </c>
      <c r="G10" s="135">
        <f t="shared" si="1"/>
        <v>113.67240907848</v>
      </c>
    </row>
    <row r="11" s="54" customFormat="1" ht="21" customHeight="1" spans="1:7">
      <c r="A11" s="64" t="s">
        <v>100</v>
      </c>
      <c r="B11" s="166">
        <v>2153</v>
      </c>
      <c r="C11" s="166">
        <v>2000</v>
      </c>
      <c r="D11" s="166">
        <v>2000</v>
      </c>
      <c r="E11" s="166">
        <v>1963</v>
      </c>
      <c r="F11" s="168">
        <f t="shared" si="0"/>
        <v>98.15</v>
      </c>
      <c r="G11" s="135">
        <f t="shared" si="1"/>
        <v>91.1751045053414</v>
      </c>
    </row>
    <row r="12" s="54" customFormat="1" ht="21" customHeight="1" spans="1:7">
      <c r="A12" s="64" t="s">
        <v>101</v>
      </c>
      <c r="B12" s="166">
        <v>4102</v>
      </c>
      <c r="C12" s="166">
        <v>5300</v>
      </c>
      <c r="D12" s="166">
        <v>5300</v>
      </c>
      <c r="E12" s="166">
        <v>6416</v>
      </c>
      <c r="F12" s="168">
        <f t="shared" si="0"/>
        <v>121.056603773585</v>
      </c>
      <c r="G12" s="135">
        <f t="shared" si="1"/>
        <v>156.411506582155</v>
      </c>
    </row>
    <row r="13" s="54" customFormat="1" ht="21" customHeight="1" spans="1:7">
      <c r="A13" s="64" t="s">
        <v>102</v>
      </c>
      <c r="B13" s="166">
        <v>3582</v>
      </c>
      <c r="C13" s="166">
        <v>3500</v>
      </c>
      <c r="D13" s="166">
        <v>3500</v>
      </c>
      <c r="E13" s="166">
        <v>2319</v>
      </c>
      <c r="F13" s="168">
        <f t="shared" si="0"/>
        <v>66.2571428571429</v>
      </c>
      <c r="G13" s="135">
        <f t="shared" si="1"/>
        <v>64.7403685092127</v>
      </c>
    </row>
    <row r="14" s="54" customFormat="1" ht="21" customHeight="1" spans="1:7">
      <c r="A14" s="64" t="s">
        <v>103</v>
      </c>
      <c r="B14" s="166"/>
      <c r="C14" s="166"/>
      <c r="D14" s="166"/>
      <c r="E14" s="166"/>
      <c r="F14" s="168" t="e">
        <f t="shared" si="0"/>
        <v>#DIV/0!</v>
      </c>
      <c r="G14" s="135" t="e">
        <f t="shared" si="1"/>
        <v>#DIV/0!</v>
      </c>
    </row>
    <row r="15" s="54" customFormat="1" ht="21" customHeight="1" spans="1:7">
      <c r="A15" s="116" t="s">
        <v>104</v>
      </c>
      <c r="B15" s="166">
        <v>75355</v>
      </c>
      <c r="C15" s="166">
        <v>73205</v>
      </c>
      <c r="D15" s="166">
        <v>73205</v>
      </c>
      <c r="E15" s="166">
        <v>77471</v>
      </c>
      <c r="F15" s="168">
        <f t="shared" si="0"/>
        <v>105.827470801175</v>
      </c>
      <c r="G15" s="135">
        <f t="shared" si="1"/>
        <v>102.808041934842</v>
      </c>
    </row>
    <row r="16" s="54" customFormat="1" ht="21" customHeight="1" spans="1:7">
      <c r="A16" s="109" t="s">
        <v>105</v>
      </c>
      <c r="B16" s="167">
        <v>131561</v>
      </c>
      <c r="C16" s="167">
        <v>96674</v>
      </c>
      <c r="D16" s="167">
        <v>96674</v>
      </c>
      <c r="E16" s="167">
        <v>124209</v>
      </c>
      <c r="F16" s="168">
        <f t="shared" si="0"/>
        <v>128.482322030742</v>
      </c>
      <c r="G16" s="135">
        <f t="shared" si="1"/>
        <v>94.4117177583022</v>
      </c>
    </row>
    <row r="17" s="54" customFormat="1" ht="21" customHeight="1" spans="1:7">
      <c r="A17" s="169" t="s">
        <v>106</v>
      </c>
      <c r="B17" s="167">
        <v>1388</v>
      </c>
      <c r="C17" s="167">
        <v>11086</v>
      </c>
      <c r="D17" s="167">
        <v>11086</v>
      </c>
      <c r="E17" s="167">
        <v>11626</v>
      </c>
      <c r="F17" s="168">
        <f t="shared" si="0"/>
        <v>104.871008479163</v>
      </c>
      <c r="G17" s="135">
        <f t="shared" si="1"/>
        <v>837.608069164265</v>
      </c>
    </row>
    <row r="18" s="54" customFormat="1" ht="21" customHeight="1" spans="1:7">
      <c r="A18" s="169" t="s">
        <v>107</v>
      </c>
      <c r="B18" s="167">
        <v>108957</v>
      </c>
      <c r="C18" s="167">
        <v>82127</v>
      </c>
      <c r="D18" s="167">
        <v>82127</v>
      </c>
      <c r="E18" s="167">
        <v>93803</v>
      </c>
      <c r="F18" s="168">
        <f t="shared" si="0"/>
        <v>114.217005369732</v>
      </c>
      <c r="G18" s="135">
        <f t="shared" si="1"/>
        <v>86.0917609699239</v>
      </c>
    </row>
    <row r="19" s="54" customFormat="1" ht="21" customHeight="1" spans="1:7">
      <c r="A19" s="169" t="s">
        <v>108</v>
      </c>
      <c r="B19" s="167">
        <v>21216</v>
      </c>
      <c r="C19" s="167">
        <v>3461</v>
      </c>
      <c r="D19" s="167">
        <v>3461</v>
      </c>
      <c r="E19" s="167">
        <v>18780</v>
      </c>
      <c r="F19" s="168">
        <f t="shared" si="0"/>
        <v>542.617740537417</v>
      </c>
      <c r="G19" s="135">
        <f t="shared" si="1"/>
        <v>88.5180995475113</v>
      </c>
    </row>
    <row r="20" s="54" customFormat="1" ht="21" customHeight="1" spans="1:7">
      <c r="A20" s="109" t="s">
        <v>109</v>
      </c>
      <c r="B20" s="167">
        <v>27881</v>
      </c>
      <c r="C20" s="167"/>
      <c r="D20" s="167"/>
      <c r="E20" s="167">
        <v>23384</v>
      </c>
      <c r="F20" s="168" t="e">
        <f t="shared" si="0"/>
        <v>#DIV/0!</v>
      </c>
      <c r="G20" s="135">
        <f t="shared" si="1"/>
        <v>83.8707363437466</v>
      </c>
    </row>
    <row r="21" s="54" customFormat="1" ht="21" customHeight="1" spans="1:7">
      <c r="A21" s="109" t="s">
        <v>110</v>
      </c>
      <c r="B21" s="167"/>
      <c r="C21" s="167"/>
      <c r="D21" s="167"/>
      <c r="E21" s="167"/>
      <c r="F21" s="168" t="e">
        <f t="shared" si="0"/>
        <v>#DIV/0!</v>
      </c>
      <c r="G21" s="135" t="e">
        <f t="shared" si="1"/>
        <v>#DIV/0!</v>
      </c>
    </row>
    <row r="22" s="54" customFormat="1" ht="21" customHeight="1" spans="1:7">
      <c r="A22" s="90" t="s">
        <v>111</v>
      </c>
      <c r="B22" s="170"/>
      <c r="C22" s="170"/>
      <c r="D22" s="170"/>
      <c r="E22" s="170"/>
      <c r="F22" s="168" t="e">
        <f t="shared" si="0"/>
        <v>#DIV/0!</v>
      </c>
      <c r="G22" s="135" t="e">
        <f t="shared" si="1"/>
        <v>#DIV/0!</v>
      </c>
    </row>
    <row r="23" s="54" customFormat="1" ht="21" customHeight="1" spans="1:7">
      <c r="A23" s="109" t="s">
        <v>112</v>
      </c>
      <c r="B23" s="167">
        <v>9709</v>
      </c>
      <c r="C23" s="167">
        <v>9423</v>
      </c>
      <c r="D23" s="167">
        <v>9423</v>
      </c>
      <c r="E23" s="167">
        <v>9423</v>
      </c>
      <c r="F23" s="168">
        <f t="shared" si="0"/>
        <v>100</v>
      </c>
      <c r="G23" s="135">
        <f t="shared" si="1"/>
        <v>97.0542795344526</v>
      </c>
    </row>
    <row r="24" s="54" customFormat="1" ht="21" customHeight="1" spans="1:7">
      <c r="A24" s="109" t="s">
        <v>113</v>
      </c>
      <c r="B24" s="167">
        <v>65081</v>
      </c>
      <c r="C24" s="167">
        <v>31800</v>
      </c>
      <c r="D24" s="167">
        <v>31800</v>
      </c>
      <c r="E24" s="167">
        <v>64314</v>
      </c>
      <c r="F24" s="168">
        <f t="shared" si="0"/>
        <v>202.245283018868</v>
      </c>
      <c r="G24" s="135">
        <f t="shared" si="1"/>
        <v>98.8214686313978</v>
      </c>
    </row>
    <row r="25" s="54" customFormat="1" ht="21" customHeight="1" spans="1:7">
      <c r="A25" s="116" t="s">
        <v>114</v>
      </c>
      <c r="B25" s="166">
        <v>309587</v>
      </c>
      <c r="C25" s="166">
        <v>211102</v>
      </c>
      <c r="D25" s="166">
        <v>211102</v>
      </c>
      <c r="E25" s="166">
        <v>298801</v>
      </c>
      <c r="F25" s="168">
        <f t="shared" si="0"/>
        <v>141.543424505689</v>
      </c>
      <c r="G25" s="135">
        <f t="shared" si="1"/>
        <v>96.5160035789616</v>
      </c>
    </row>
  </sheetData>
  <mergeCells count="1">
    <mergeCell ref="A1:G1"/>
  </mergeCells>
  <printOptions horizontalCentered="1"/>
  <pageMargins left="0.45" right="0.44" top="0.36" bottom="0.59" header="0.19" footer="0.34"/>
  <pageSetup paperSize="9" orientation="portrait" horizontalDpi="600" verticalDpi="600"/>
  <headerFooter alignWithMargins="0">
    <oddFooter>&amp;C1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C9" sqref="C9"/>
    </sheetView>
  </sheetViews>
  <sheetFormatPr defaultColWidth="9" defaultRowHeight="14.25" outlineLevelCol="6"/>
  <cols>
    <col min="1" max="1" width="26.75" style="54"/>
    <col min="2" max="3" width="13.875" style="54"/>
    <col min="4" max="4" width="18.375" style="54"/>
    <col min="5" max="5" width="13.875" style="54"/>
    <col min="6" max="7" width="14" style="54" customWidth="1"/>
    <col min="8" max="16384" width="9" style="54"/>
  </cols>
  <sheetData>
    <row r="1" s="54" customFormat="1" ht="24.75" customHeight="1" spans="1:7">
      <c r="A1" s="55" t="s">
        <v>115</v>
      </c>
      <c r="B1" s="55"/>
      <c r="C1" s="55"/>
      <c r="D1" s="55"/>
      <c r="E1" s="55"/>
      <c r="F1" s="55"/>
      <c r="G1" s="55"/>
    </row>
    <row r="2" s="54" customFormat="1" spans="7:7">
      <c r="G2" s="56" t="s">
        <v>116</v>
      </c>
    </row>
    <row r="3" s="54" customFormat="1" ht="32.25" customHeight="1" spans="1:7">
      <c r="A3" s="57" t="s">
        <v>117</v>
      </c>
      <c r="B3" s="57" t="s">
        <v>87</v>
      </c>
      <c r="C3" s="57" t="s">
        <v>88</v>
      </c>
      <c r="D3" s="57" t="s">
        <v>89</v>
      </c>
      <c r="E3" s="57" t="s">
        <v>90</v>
      </c>
      <c r="F3" s="82" t="s">
        <v>91</v>
      </c>
      <c r="G3" s="82" t="s">
        <v>92</v>
      </c>
    </row>
    <row r="4" s="54" customFormat="1" ht="21" customHeight="1" spans="1:7">
      <c r="A4" s="58" t="s">
        <v>118</v>
      </c>
      <c r="B4" s="153">
        <v>285253</v>
      </c>
      <c r="C4" s="154">
        <v>203279</v>
      </c>
      <c r="D4" s="154">
        <v>203279</v>
      </c>
      <c r="E4" s="153">
        <v>262720</v>
      </c>
      <c r="F4" s="155">
        <f t="shared" ref="F4:F35" si="0">E4/D4*100</f>
        <v>129.241092291875</v>
      </c>
      <c r="G4" s="114">
        <f t="shared" ref="G4:G35" si="1">E4/B4*100</f>
        <v>92.1006965746197</v>
      </c>
    </row>
    <row r="5" s="54" customFormat="1" ht="21" customHeight="1" spans="1:7">
      <c r="A5" s="57" t="s">
        <v>119</v>
      </c>
      <c r="B5" s="153">
        <v>18629</v>
      </c>
      <c r="C5" s="115">
        <v>15734</v>
      </c>
      <c r="D5" s="115">
        <v>15734</v>
      </c>
      <c r="E5" s="153">
        <v>20104</v>
      </c>
      <c r="F5" s="155">
        <f t="shared" si="0"/>
        <v>127.774246853947</v>
      </c>
      <c r="G5" s="114">
        <f t="shared" si="1"/>
        <v>107.91776262816</v>
      </c>
    </row>
    <row r="6" s="54" customFormat="1" ht="21" customHeight="1" spans="1:7">
      <c r="A6" s="57" t="s">
        <v>120</v>
      </c>
      <c r="B6" s="153">
        <v>8923</v>
      </c>
      <c r="C6" s="115">
        <v>8953</v>
      </c>
      <c r="D6" s="115">
        <v>8953</v>
      </c>
      <c r="E6" s="115">
        <v>9392</v>
      </c>
      <c r="F6" s="155">
        <f t="shared" si="0"/>
        <v>104.903384340445</v>
      </c>
      <c r="G6" s="114">
        <f t="shared" si="1"/>
        <v>105.256079793791</v>
      </c>
    </row>
    <row r="7" s="54" customFormat="1" ht="21" customHeight="1" spans="1:7">
      <c r="A7" s="57" t="s">
        <v>121</v>
      </c>
      <c r="B7" s="153">
        <v>38663</v>
      </c>
      <c r="C7" s="115">
        <v>33540</v>
      </c>
      <c r="D7" s="115">
        <v>33540</v>
      </c>
      <c r="E7" s="115">
        <v>41121</v>
      </c>
      <c r="F7" s="155">
        <f t="shared" si="0"/>
        <v>122.602862254025</v>
      </c>
      <c r="G7" s="114">
        <f t="shared" si="1"/>
        <v>106.357499418048</v>
      </c>
    </row>
    <row r="8" s="54" customFormat="1" ht="21" customHeight="1" spans="1:7">
      <c r="A8" s="57" t="s">
        <v>122</v>
      </c>
      <c r="B8" s="153">
        <v>2309</v>
      </c>
      <c r="C8" s="115">
        <v>5088</v>
      </c>
      <c r="D8" s="115">
        <v>5088</v>
      </c>
      <c r="E8" s="115">
        <v>6799</v>
      </c>
      <c r="F8" s="155">
        <f t="shared" si="0"/>
        <v>133.628144654088</v>
      </c>
      <c r="G8" s="114">
        <f t="shared" si="1"/>
        <v>294.456474664357</v>
      </c>
    </row>
    <row r="9" s="54" customFormat="1" ht="21" customHeight="1" spans="1:7">
      <c r="A9" s="57" t="s">
        <v>123</v>
      </c>
      <c r="B9" s="153">
        <v>2013</v>
      </c>
      <c r="C9" s="115">
        <v>1656</v>
      </c>
      <c r="D9" s="115">
        <v>1656</v>
      </c>
      <c r="E9" s="115">
        <v>2263</v>
      </c>
      <c r="F9" s="155">
        <f t="shared" si="0"/>
        <v>136.654589371981</v>
      </c>
      <c r="G9" s="114">
        <f t="shared" si="1"/>
        <v>112.419274714357</v>
      </c>
    </row>
    <row r="10" s="54" customFormat="1" ht="21" customHeight="1" spans="1:7">
      <c r="A10" s="57" t="s">
        <v>124</v>
      </c>
      <c r="B10" s="153">
        <v>29253</v>
      </c>
      <c r="C10" s="115">
        <v>25651</v>
      </c>
      <c r="D10" s="115">
        <v>25651</v>
      </c>
      <c r="E10" s="115">
        <v>28300</v>
      </c>
      <c r="F10" s="155">
        <f t="shared" si="0"/>
        <v>110.327082764805</v>
      </c>
      <c r="G10" s="114">
        <f t="shared" si="1"/>
        <v>96.7422144737292</v>
      </c>
    </row>
    <row r="11" s="54" customFormat="1" ht="21" customHeight="1" spans="1:7">
      <c r="A11" s="57" t="s">
        <v>125</v>
      </c>
      <c r="B11" s="153">
        <v>27605</v>
      </c>
      <c r="C11" s="115">
        <v>23624</v>
      </c>
      <c r="D11" s="115">
        <v>23624</v>
      </c>
      <c r="E11" s="115">
        <v>14535</v>
      </c>
      <c r="F11" s="155">
        <f t="shared" si="0"/>
        <v>61.5264138164578</v>
      </c>
      <c r="G11" s="114">
        <f t="shared" si="1"/>
        <v>52.6535047998551</v>
      </c>
    </row>
    <row r="12" s="54" customFormat="1" ht="21" customHeight="1" spans="1:7">
      <c r="A12" s="118" t="s">
        <v>126</v>
      </c>
      <c r="B12" s="153">
        <v>4806</v>
      </c>
      <c r="C12" s="115">
        <v>2651</v>
      </c>
      <c r="D12" s="115">
        <v>2651</v>
      </c>
      <c r="E12" s="115">
        <v>5591</v>
      </c>
      <c r="F12" s="155">
        <f t="shared" si="0"/>
        <v>210.901546586194</v>
      </c>
      <c r="G12" s="114">
        <f t="shared" si="1"/>
        <v>116.333749479817</v>
      </c>
    </row>
    <row r="13" s="54" customFormat="1" ht="21" customHeight="1" spans="1:7">
      <c r="A13" s="156" t="s">
        <v>127</v>
      </c>
      <c r="B13" s="153">
        <v>32855</v>
      </c>
      <c r="C13" s="115">
        <v>7215</v>
      </c>
      <c r="D13" s="115">
        <v>7215</v>
      </c>
      <c r="E13" s="115">
        <v>29296</v>
      </c>
      <c r="F13" s="155">
        <f t="shared" si="0"/>
        <v>406.042966042966</v>
      </c>
      <c r="G13" s="114">
        <f t="shared" si="1"/>
        <v>89.1675544057221</v>
      </c>
    </row>
    <row r="14" s="54" customFormat="1" ht="21" customHeight="1" spans="1:7">
      <c r="A14" s="57" t="s">
        <v>128</v>
      </c>
      <c r="B14" s="153">
        <v>47516</v>
      </c>
      <c r="C14" s="115">
        <v>21754</v>
      </c>
      <c r="D14" s="115">
        <v>21754</v>
      </c>
      <c r="E14" s="115">
        <v>48217</v>
      </c>
      <c r="F14" s="155">
        <f t="shared" si="0"/>
        <v>221.646593729889</v>
      </c>
      <c r="G14" s="114">
        <f t="shared" si="1"/>
        <v>101.475292533042</v>
      </c>
    </row>
    <row r="15" s="54" customFormat="1" ht="21" customHeight="1" spans="1:7">
      <c r="A15" s="57" t="s">
        <v>129</v>
      </c>
      <c r="B15" s="153">
        <v>9280</v>
      </c>
      <c r="C15" s="115">
        <v>9712</v>
      </c>
      <c r="D15" s="115">
        <v>9712</v>
      </c>
      <c r="E15" s="115">
        <v>5403</v>
      </c>
      <c r="F15" s="155">
        <f t="shared" si="0"/>
        <v>55.6322075782537</v>
      </c>
      <c r="G15" s="114">
        <f t="shared" si="1"/>
        <v>58.2219827586207</v>
      </c>
    </row>
    <row r="16" s="54" customFormat="1" ht="21" customHeight="1" spans="1:7">
      <c r="A16" s="57" t="s">
        <v>130</v>
      </c>
      <c r="B16" s="153">
        <v>45442</v>
      </c>
      <c r="C16" s="115">
        <v>34292</v>
      </c>
      <c r="D16" s="115">
        <v>34292</v>
      </c>
      <c r="E16" s="115">
        <v>28359</v>
      </c>
      <c r="F16" s="155">
        <f t="shared" si="0"/>
        <v>82.6985885920915</v>
      </c>
      <c r="G16" s="114">
        <f t="shared" si="1"/>
        <v>62.4070243387175</v>
      </c>
    </row>
    <row r="17" s="54" customFormat="1" ht="21" customHeight="1" spans="1:7">
      <c r="A17" s="57" t="s">
        <v>131</v>
      </c>
      <c r="B17" s="153">
        <v>1094</v>
      </c>
      <c r="C17" s="115">
        <v>172</v>
      </c>
      <c r="D17" s="115">
        <v>172</v>
      </c>
      <c r="E17" s="115">
        <v>746</v>
      </c>
      <c r="F17" s="155">
        <f t="shared" si="0"/>
        <v>433.720930232558</v>
      </c>
      <c r="G17" s="114">
        <f t="shared" si="1"/>
        <v>68.1901279707495</v>
      </c>
    </row>
    <row r="18" s="54" customFormat="1" ht="21" customHeight="1" spans="1:7">
      <c r="A18" s="57" t="s">
        <v>132</v>
      </c>
      <c r="B18" s="153">
        <v>349</v>
      </c>
      <c r="C18" s="153"/>
      <c r="D18" s="153"/>
      <c r="E18" s="115">
        <v>78</v>
      </c>
      <c r="F18" s="155" t="e">
        <f t="shared" si="0"/>
        <v>#DIV/0!</v>
      </c>
      <c r="G18" s="114">
        <f t="shared" si="1"/>
        <v>22.3495702005731</v>
      </c>
    </row>
    <row r="19" s="54" customFormat="1" ht="21" customHeight="1" spans="1:7">
      <c r="A19" s="57" t="s">
        <v>133</v>
      </c>
      <c r="B19" s="153">
        <v>2913</v>
      </c>
      <c r="C19" s="115">
        <v>1707</v>
      </c>
      <c r="D19" s="115">
        <v>1707</v>
      </c>
      <c r="E19" s="115">
        <v>2245</v>
      </c>
      <c r="F19" s="155">
        <f t="shared" si="0"/>
        <v>131.517281780902</v>
      </c>
      <c r="G19" s="114">
        <f t="shared" si="1"/>
        <v>77.0683144524545</v>
      </c>
    </row>
    <row r="20" s="54" customFormat="1" ht="21" customHeight="1" spans="1:7">
      <c r="A20" s="57" t="s">
        <v>134</v>
      </c>
      <c r="B20" s="153">
        <v>4490</v>
      </c>
      <c r="C20" s="115">
        <v>669</v>
      </c>
      <c r="D20" s="115">
        <v>669</v>
      </c>
      <c r="E20" s="115">
        <v>1608</v>
      </c>
      <c r="F20" s="155">
        <f t="shared" si="0"/>
        <v>240.358744394619</v>
      </c>
      <c r="G20" s="114">
        <f t="shared" si="1"/>
        <v>35.8129175946548</v>
      </c>
    </row>
    <row r="21" s="54" customFormat="1" ht="21" customHeight="1" spans="1:7">
      <c r="A21" s="57" t="s">
        <v>135</v>
      </c>
      <c r="B21" s="153">
        <v>113</v>
      </c>
      <c r="C21" s="115">
        <v>119</v>
      </c>
      <c r="D21" s="115">
        <v>119</v>
      </c>
      <c r="E21" s="115">
        <v>107</v>
      </c>
      <c r="F21" s="155">
        <f t="shared" si="0"/>
        <v>89.9159663865546</v>
      </c>
      <c r="G21" s="114">
        <f t="shared" si="1"/>
        <v>94.6902654867257</v>
      </c>
    </row>
    <row r="22" s="54" customFormat="1" ht="21" customHeight="1" spans="1:7">
      <c r="A22" s="57" t="s">
        <v>136</v>
      </c>
      <c r="B22" s="153">
        <v>1637</v>
      </c>
      <c r="C22" s="115">
        <v>1038</v>
      </c>
      <c r="D22" s="115">
        <v>1038</v>
      </c>
      <c r="E22" s="115">
        <v>3167</v>
      </c>
      <c r="F22" s="155">
        <f t="shared" si="0"/>
        <v>305.105973025048</v>
      </c>
      <c r="G22" s="114">
        <f t="shared" si="1"/>
        <v>193.463653023824</v>
      </c>
    </row>
    <row r="23" s="54" customFormat="1" ht="21" customHeight="1" spans="1:7">
      <c r="A23" s="57" t="s">
        <v>137</v>
      </c>
      <c r="B23" s="153">
        <v>3745</v>
      </c>
      <c r="C23" s="115">
        <v>2709</v>
      </c>
      <c r="D23" s="115">
        <v>2709</v>
      </c>
      <c r="E23" s="153">
        <v>12112</v>
      </c>
      <c r="F23" s="155">
        <f t="shared" si="0"/>
        <v>447.102251753415</v>
      </c>
      <c r="G23" s="114">
        <f t="shared" si="1"/>
        <v>323.417890520694</v>
      </c>
    </row>
    <row r="24" s="54" customFormat="1" ht="21" customHeight="1" spans="1:7">
      <c r="A24" s="57" t="s">
        <v>138</v>
      </c>
      <c r="B24" s="153"/>
      <c r="C24" s="115">
        <v>3800</v>
      </c>
      <c r="D24" s="115">
        <v>3800</v>
      </c>
      <c r="E24" s="153"/>
      <c r="F24" s="155">
        <f t="shared" si="0"/>
        <v>0</v>
      </c>
      <c r="G24" s="114" t="e">
        <f t="shared" si="1"/>
        <v>#DIV/0!</v>
      </c>
    </row>
    <row r="25" s="54" customFormat="1" ht="21" customHeight="1" spans="1:7">
      <c r="A25" s="57" t="s">
        <v>139</v>
      </c>
      <c r="B25" s="153">
        <v>3618</v>
      </c>
      <c r="C25" s="115">
        <v>3195</v>
      </c>
      <c r="D25" s="115">
        <v>3195</v>
      </c>
      <c r="E25" s="115">
        <v>3253</v>
      </c>
      <c r="F25" s="155">
        <f t="shared" si="0"/>
        <v>101.815336463224</v>
      </c>
      <c r="G25" s="114">
        <f t="shared" si="1"/>
        <v>89.9115533443892</v>
      </c>
    </row>
    <row r="26" s="54" customFormat="1" ht="21" customHeight="1" spans="1:7">
      <c r="A26" s="57" t="s">
        <v>140</v>
      </c>
      <c r="B26" s="153"/>
      <c r="C26" s="153"/>
      <c r="D26" s="153"/>
      <c r="E26" s="153">
        <v>24</v>
      </c>
      <c r="F26" s="155" t="e">
        <f t="shared" si="0"/>
        <v>#DIV/0!</v>
      </c>
      <c r="G26" s="114" t="e">
        <f t="shared" si="1"/>
        <v>#DIV/0!</v>
      </c>
    </row>
    <row r="27" s="54" customFormat="1" ht="21" customHeight="1" spans="1:7">
      <c r="A27" s="123" t="s">
        <v>141</v>
      </c>
      <c r="B27" s="153">
        <v>285253</v>
      </c>
      <c r="C27" s="154">
        <v>203279</v>
      </c>
      <c r="D27" s="154">
        <v>203279</v>
      </c>
      <c r="E27" s="153">
        <v>262720</v>
      </c>
      <c r="F27" s="155">
        <f t="shared" si="0"/>
        <v>129.241092291875</v>
      </c>
      <c r="G27" s="114">
        <f t="shared" si="1"/>
        <v>92.1006965746197</v>
      </c>
    </row>
    <row r="28" s="54" customFormat="1" ht="21" customHeight="1" spans="1:7">
      <c r="A28" s="157" t="s">
        <v>142</v>
      </c>
      <c r="B28" s="153">
        <v>7528</v>
      </c>
      <c r="C28" s="158">
        <v>7823</v>
      </c>
      <c r="D28" s="158">
        <v>7823</v>
      </c>
      <c r="E28" s="153">
        <v>11705</v>
      </c>
      <c r="F28" s="155">
        <f t="shared" si="0"/>
        <v>149.622906813243</v>
      </c>
      <c r="G28" s="114">
        <f t="shared" si="1"/>
        <v>155.486184909671</v>
      </c>
    </row>
    <row r="29" s="54" customFormat="1" ht="21" customHeight="1" spans="1:7">
      <c r="A29" s="159" t="s">
        <v>143</v>
      </c>
      <c r="B29" s="153">
        <v>10</v>
      </c>
      <c r="C29" s="160">
        <v>10</v>
      </c>
      <c r="D29" s="160">
        <v>10</v>
      </c>
      <c r="E29" s="153">
        <v>10</v>
      </c>
      <c r="F29" s="155">
        <f t="shared" si="0"/>
        <v>100</v>
      </c>
      <c r="G29" s="114">
        <f t="shared" si="1"/>
        <v>100</v>
      </c>
    </row>
    <row r="30" s="54" customFormat="1" ht="21" customHeight="1" spans="1:7">
      <c r="A30" s="161" t="s">
        <v>144</v>
      </c>
      <c r="B30" s="153">
        <v>7518</v>
      </c>
      <c r="C30" s="162">
        <v>7813</v>
      </c>
      <c r="D30" s="162">
        <v>7813</v>
      </c>
      <c r="E30" s="153">
        <v>11695</v>
      </c>
      <c r="F30" s="155">
        <f t="shared" si="0"/>
        <v>149.686420069116</v>
      </c>
      <c r="G30" s="114">
        <f t="shared" si="1"/>
        <v>155.559989358872</v>
      </c>
    </row>
    <row r="31" s="54" customFormat="1" ht="21" customHeight="1" spans="1:7">
      <c r="A31" s="163" t="s">
        <v>145</v>
      </c>
      <c r="B31" s="153">
        <v>7383</v>
      </c>
      <c r="C31" s="164"/>
      <c r="D31" s="164"/>
      <c r="E31" s="153">
        <v>9117</v>
      </c>
      <c r="F31" s="155" t="e">
        <f t="shared" si="0"/>
        <v>#DIV/0!</v>
      </c>
      <c r="G31" s="114">
        <f t="shared" si="1"/>
        <v>123.486387647298</v>
      </c>
    </row>
    <row r="32" s="54" customFormat="1" ht="21" customHeight="1" spans="1:7">
      <c r="A32" s="163" t="s">
        <v>146</v>
      </c>
      <c r="B32" s="153"/>
      <c r="C32" s="164"/>
      <c r="D32" s="164"/>
      <c r="E32" s="153">
        <v>4266</v>
      </c>
      <c r="F32" s="155" t="e">
        <f t="shared" si="0"/>
        <v>#DIV/0!</v>
      </c>
      <c r="G32" s="114" t="e">
        <f t="shared" si="1"/>
        <v>#DIV/0!</v>
      </c>
    </row>
    <row r="33" s="54" customFormat="1" ht="21" customHeight="1" spans="1:7">
      <c r="A33" s="58" t="s">
        <v>147</v>
      </c>
      <c r="B33" s="153"/>
      <c r="C33" s="158"/>
      <c r="D33" s="158"/>
      <c r="E33" s="153"/>
      <c r="F33" s="155" t="e">
        <f t="shared" si="0"/>
        <v>#DIV/0!</v>
      </c>
      <c r="G33" s="114" t="e">
        <f t="shared" si="1"/>
        <v>#DIV/0!</v>
      </c>
    </row>
    <row r="34" s="54" customFormat="1" ht="21" customHeight="1" spans="1:7">
      <c r="A34" s="157" t="s">
        <v>148</v>
      </c>
      <c r="B34" s="153">
        <v>9423</v>
      </c>
      <c r="C34" s="158"/>
      <c r="D34" s="158"/>
      <c r="E34" s="153">
        <v>10993</v>
      </c>
      <c r="F34" s="155" t="e">
        <f t="shared" si="0"/>
        <v>#DIV/0!</v>
      </c>
      <c r="G34" s="114">
        <f t="shared" si="1"/>
        <v>116.661360500902</v>
      </c>
    </row>
    <row r="35" s="54" customFormat="1" ht="21" customHeight="1" spans="1:7">
      <c r="A35" s="123" t="s">
        <v>149</v>
      </c>
      <c r="B35" s="153">
        <v>309587</v>
      </c>
      <c r="C35" s="154">
        <v>211102</v>
      </c>
      <c r="D35" s="154">
        <v>211102</v>
      </c>
      <c r="E35" s="153">
        <v>298801</v>
      </c>
      <c r="F35" s="155">
        <f t="shared" si="0"/>
        <v>141.543424505689</v>
      </c>
      <c r="G35" s="114">
        <f t="shared" si="1"/>
        <v>96.5160035789616</v>
      </c>
    </row>
  </sheetData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8"/>
  <sheetViews>
    <sheetView workbookViewId="0">
      <selection activeCell="C8" sqref="C8"/>
    </sheetView>
  </sheetViews>
  <sheetFormatPr defaultColWidth="9.125" defaultRowHeight="14.25" outlineLevelCol="6"/>
  <cols>
    <col min="1" max="1" width="36.125" style="142"/>
    <col min="2" max="3" width="14.75" style="143" customWidth="1"/>
    <col min="4" max="4" width="16.375" style="143" customWidth="1"/>
    <col min="5" max="5" width="15.5" style="143" customWidth="1"/>
    <col min="6" max="7" width="15.5" style="142" customWidth="1"/>
    <col min="8" max="202" width="9.125" style="54" customWidth="1"/>
    <col min="203" max="16384" width="9.125" style="54"/>
  </cols>
  <sheetData>
    <row r="1" s="142" customFormat="1" ht="33.95" customHeight="1" spans="1:7">
      <c r="A1" s="79" t="s">
        <v>150</v>
      </c>
      <c r="B1" s="79"/>
      <c r="C1" s="79"/>
      <c r="D1" s="79"/>
      <c r="E1" s="79"/>
      <c r="F1" s="79"/>
      <c r="G1" s="79"/>
    </row>
    <row r="2" s="54" customFormat="1" ht="17.25" customHeight="1" spans="1:7">
      <c r="A2" s="144" t="s">
        <v>116</v>
      </c>
      <c r="B2" s="144"/>
      <c r="C2" s="144"/>
      <c r="D2" s="144"/>
      <c r="E2" s="144"/>
      <c r="F2" s="144"/>
      <c r="G2" s="144"/>
    </row>
    <row r="3" s="54" customFormat="1" ht="33.75" customHeight="1" spans="1:7">
      <c r="A3" s="57" t="s">
        <v>117</v>
      </c>
      <c r="B3" s="145" t="s">
        <v>87</v>
      </c>
      <c r="C3" s="145" t="s">
        <v>88</v>
      </c>
      <c r="D3" s="145" t="s">
        <v>89</v>
      </c>
      <c r="E3" s="145" t="s">
        <v>90</v>
      </c>
      <c r="F3" s="82" t="s">
        <v>91</v>
      </c>
      <c r="G3" s="82" t="s">
        <v>92</v>
      </c>
    </row>
    <row r="4" s="54" customFormat="1" ht="17.1" customHeight="1" spans="1:7">
      <c r="A4" s="146" t="s">
        <v>151</v>
      </c>
      <c r="B4" s="115">
        <v>285253</v>
      </c>
      <c r="C4" s="115">
        <v>203279</v>
      </c>
      <c r="D4" s="115">
        <v>203279</v>
      </c>
      <c r="E4" s="115">
        <v>262720</v>
      </c>
      <c r="F4" s="147">
        <f t="shared" ref="F4:F67" si="0">E4/D4*100</f>
        <v>129.241092291875</v>
      </c>
      <c r="G4" s="147">
        <f t="shared" ref="G4:G67" si="1">E4/B4*100</f>
        <v>92.1006965746197</v>
      </c>
    </row>
    <row r="5" s="54" customFormat="1" ht="17.1" customHeight="1" spans="1:7">
      <c r="A5" s="148" t="s">
        <v>152</v>
      </c>
      <c r="B5" s="115">
        <v>18629</v>
      </c>
      <c r="C5" s="115">
        <v>15734</v>
      </c>
      <c r="D5" s="115">
        <v>15734</v>
      </c>
      <c r="E5" s="115">
        <v>20104</v>
      </c>
      <c r="F5" s="147">
        <f t="shared" si="0"/>
        <v>127.774246853947</v>
      </c>
      <c r="G5" s="147">
        <f t="shared" si="1"/>
        <v>107.91776262816</v>
      </c>
    </row>
    <row r="6" s="54" customFormat="1" ht="17.1" customHeight="1" spans="1:7">
      <c r="A6" s="149" t="s">
        <v>153</v>
      </c>
      <c r="B6" s="115">
        <v>366</v>
      </c>
      <c r="C6" s="150">
        <v>402</v>
      </c>
      <c r="D6" s="150">
        <v>402</v>
      </c>
      <c r="E6" s="115">
        <v>469</v>
      </c>
      <c r="F6" s="147">
        <f t="shared" si="0"/>
        <v>116.666666666667</v>
      </c>
      <c r="G6" s="147">
        <f t="shared" si="1"/>
        <v>128.142076502732</v>
      </c>
    </row>
    <row r="7" s="54" customFormat="1" ht="17.1" customHeight="1" spans="1:7">
      <c r="A7" s="149" t="s">
        <v>154</v>
      </c>
      <c r="B7" s="115">
        <v>314</v>
      </c>
      <c r="C7" s="150">
        <v>290</v>
      </c>
      <c r="D7" s="150">
        <v>290</v>
      </c>
      <c r="E7" s="115">
        <v>397</v>
      </c>
      <c r="F7" s="147">
        <f t="shared" si="0"/>
        <v>136.896551724138</v>
      </c>
      <c r="G7" s="147">
        <f t="shared" si="1"/>
        <v>126.433121019108</v>
      </c>
    </row>
    <row r="8" s="54" customFormat="1" ht="17.1" customHeight="1" spans="1:7">
      <c r="A8" s="149" t="s">
        <v>155</v>
      </c>
      <c r="B8" s="115">
        <v>8402</v>
      </c>
      <c r="C8" s="150">
        <v>7223</v>
      </c>
      <c r="D8" s="150">
        <v>7223</v>
      </c>
      <c r="E8" s="115">
        <v>10058</v>
      </c>
      <c r="F8" s="147">
        <f t="shared" si="0"/>
        <v>139.249619271771</v>
      </c>
      <c r="G8" s="147">
        <f t="shared" si="1"/>
        <v>119.709592954059</v>
      </c>
    </row>
    <row r="9" s="54" customFormat="1" ht="17.1" customHeight="1" spans="1:7">
      <c r="A9" s="149" t="s">
        <v>156</v>
      </c>
      <c r="B9" s="115">
        <v>455</v>
      </c>
      <c r="C9" s="150">
        <v>291</v>
      </c>
      <c r="D9" s="150">
        <v>291</v>
      </c>
      <c r="E9" s="115">
        <v>405</v>
      </c>
      <c r="F9" s="147">
        <f t="shared" si="0"/>
        <v>139.175257731959</v>
      </c>
      <c r="G9" s="147">
        <f t="shared" si="1"/>
        <v>89.010989010989</v>
      </c>
    </row>
    <row r="10" s="54" customFormat="1" ht="17.1" customHeight="1" spans="1:7">
      <c r="A10" s="149" t="s">
        <v>157</v>
      </c>
      <c r="B10" s="115">
        <v>379</v>
      </c>
      <c r="C10" s="150">
        <v>271</v>
      </c>
      <c r="D10" s="150">
        <v>271</v>
      </c>
      <c r="E10" s="115">
        <v>294</v>
      </c>
      <c r="F10" s="147">
        <f t="shared" si="0"/>
        <v>108.487084870849</v>
      </c>
      <c r="G10" s="147">
        <f t="shared" si="1"/>
        <v>77.5725593667546</v>
      </c>
    </row>
    <row r="11" s="54" customFormat="1" ht="17.1" customHeight="1" spans="1:7">
      <c r="A11" s="149" t="s">
        <v>158</v>
      </c>
      <c r="B11" s="115">
        <v>1144</v>
      </c>
      <c r="C11" s="150">
        <v>1336</v>
      </c>
      <c r="D11" s="150">
        <v>1336</v>
      </c>
      <c r="E11" s="115">
        <v>1371</v>
      </c>
      <c r="F11" s="147">
        <f t="shared" si="0"/>
        <v>102.619760479042</v>
      </c>
      <c r="G11" s="147">
        <f t="shared" si="1"/>
        <v>119.842657342657</v>
      </c>
    </row>
    <row r="12" s="54" customFormat="1" ht="17.1" customHeight="1" spans="1:7">
      <c r="A12" s="149" t="s">
        <v>159</v>
      </c>
      <c r="B12" s="115">
        <v>300</v>
      </c>
      <c r="C12" s="150">
        <v>0</v>
      </c>
      <c r="D12" s="150">
        <v>0</v>
      </c>
      <c r="E12" s="115">
        <v>200</v>
      </c>
      <c r="F12" s="147" t="e">
        <f t="shared" si="0"/>
        <v>#DIV/0!</v>
      </c>
      <c r="G12" s="147">
        <f t="shared" si="1"/>
        <v>66.6666666666667</v>
      </c>
    </row>
    <row r="13" s="54" customFormat="1" ht="17.1" customHeight="1" spans="1:7">
      <c r="A13" s="149" t="s">
        <v>160</v>
      </c>
      <c r="B13" s="115">
        <v>971</v>
      </c>
      <c r="C13" s="150">
        <v>519</v>
      </c>
      <c r="D13" s="150">
        <v>519</v>
      </c>
      <c r="E13" s="115">
        <v>867</v>
      </c>
      <c r="F13" s="147">
        <f t="shared" si="0"/>
        <v>167.052023121387</v>
      </c>
      <c r="G13" s="147">
        <f t="shared" si="1"/>
        <v>89.2893923789907</v>
      </c>
    </row>
    <row r="14" s="142" customFormat="1" ht="17.1" customHeight="1" spans="1:7">
      <c r="A14" s="149" t="s">
        <v>161</v>
      </c>
      <c r="B14" s="115"/>
      <c r="C14" s="150"/>
      <c r="D14" s="150"/>
      <c r="E14" s="115"/>
      <c r="F14" s="147" t="e">
        <f t="shared" si="0"/>
        <v>#DIV/0!</v>
      </c>
      <c r="G14" s="147" t="e">
        <f t="shared" si="1"/>
        <v>#DIV/0!</v>
      </c>
    </row>
    <row r="15" s="54" customFormat="1" ht="17.1" customHeight="1" spans="1:7">
      <c r="A15" s="149" t="s">
        <v>162</v>
      </c>
      <c r="B15" s="115">
        <v>1023</v>
      </c>
      <c r="C15" s="150">
        <v>1033</v>
      </c>
      <c r="D15" s="150">
        <v>1033</v>
      </c>
      <c r="E15" s="115">
        <v>955</v>
      </c>
      <c r="F15" s="147">
        <f t="shared" si="0"/>
        <v>92.4491771539206</v>
      </c>
      <c r="G15" s="147">
        <f t="shared" si="1"/>
        <v>93.3528836754643</v>
      </c>
    </row>
    <row r="16" s="54" customFormat="1" ht="17.1" customHeight="1" spans="1:7">
      <c r="A16" s="149" t="s">
        <v>163</v>
      </c>
      <c r="B16" s="115">
        <v>803</v>
      </c>
      <c r="C16" s="150">
        <v>270</v>
      </c>
      <c r="D16" s="150">
        <v>270</v>
      </c>
      <c r="E16" s="115">
        <v>706</v>
      </c>
      <c r="F16" s="147">
        <f t="shared" si="0"/>
        <v>261.481481481481</v>
      </c>
      <c r="G16" s="147">
        <f t="shared" si="1"/>
        <v>87.920298879203</v>
      </c>
    </row>
    <row r="17" s="54" customFormat="1" ht="17.1" customHeight="1" spans="1:7">
      <c r="A17" s="149" t="s">
        <v>164</v>
      </c>
      <c r="B17" s="115"/>
      <c r="C17" s="150"/>
      <c r="D17" s="150"/>
      <c r="E17" s="115">
        <v>44</v>
      </c>
      <c r="F17" s="147" t="e">
        <f t="shared" si="0"/>
        <v>#DIV/0!</v>
      </c>
      <c r="G17" s="147" t="e">
        <f t="shared" si="1"/>
        <v>#DIV/0!</v>
      </c>
    </row>
    <row r="18" s="78" customFormat="1" ht="17.1" customHeight="1" spans="1:7">
      <c r="A18" s="149" t="s">
        <v>165</v>
      </c>
      <c r="B18" s="115"/>
      <c r="C18" s="150"/>
      <c r="D18" s="150"/>
      <c r="E18" s="115"/>
      <c r="F18" s="147" t="e">
        <f t="shared" si="0"/>
        <v>#DIV/0!</v>
      </c>
      <c r="G18" s="147" t="e">
        <f t="shared" si="1"/>
        <v>#DIV/0!</v>
      </c>
    </row>
    <row r="19" s="78" customFormat="1" ht="17.1" customHeight="1" spans="1:7">
      <c r="A19" s="149" t="s">
        <v>166</v>
      </c>
      <c r="B19" s="115"/>
      <c r="C19" s="150"/>
      <c r="D19" s="150"/>
      <c r="E19" s="115"/>
      <c r="F19" s="147" t="e">
        <f t="shared" si="0"/>
        <v>#DIV/0!</v>
      </c>
      <c r="G19" s="147" t="e">
        <f t="shared" si="1"/>
        <v>#DIV/0!</v>
      </c>
    </row>
    <row r="20" s="78" customFormat="1" ht="17.1" customHeight="1" spans="1:7">
      <c r="A20" s="149" t="s">
        <v>167</v>
      </c>
      <c r="B20" s="115">
        <v>22</v>
      </c>
      <c r="C20" s="150"/>
      <c r="D20" s="150"/>
      <c r="E20" s="115"/>
      <c r="F20" s="147" t="e">
        <f t="shared" si="0"/>
        <v>#DIV/0!</v>
      </c>
      <c r="G20" s="147">
        <f t="shared" si="1"/>
        <v>0</v>
      </c>
    </row>
    <row r="21" s="78" customFormat="1" ht="17.1" customHeight="1" spans="1:7">
      <c r="A21" s="149" t="s">
        <v>168</v>
      </c>
      <c r="B21" s="115"/>
      <c r="C21" s="150"/>
      <c r="D21" s="150"/>
      <c r="E21" s="115"/>
      <c r="F21" s="147" t="e">
        <f t="shared" si="0"/>
        <v>#DIV/0!</v>
      </c>
      <c r="G21" s="147" t="e">
        <f t="shared" si="1"/>
        <v>#DIV/0!</v>
      </c>
    </row>
    <row r="22" s="54" customFormat="1" ht="17.1" customHeight="1" spans="1:7">
      <c r="A22" s="149" t="s">
        <v>169</v>
      </c>
      <c r="B22" s="115"/>
      <c r="C22" s="150"/>
      <c r="D22" s="150"/>
      <c r="E22" s="115"/>
      <c r="F22" s="147" t="e">
        <f t="shared" si="0"/>
        <v>#DIV/0!</v>
      </c>
      <c r="G22" s="147" t="e">
        <f t="shared" si="1"/>
        <v>#DIV/0!</v>
      </c>
    </row>
    <row r="23" s="54" customFormat="1" ht="17.1" customHeight="1" spans="1:7">
      <c r="A23" s="149" t="s">
        <v>170</v>
      </c>
      <c r="B23" s="115">
        <v>83</v>
      </c>
      <c r="C23" s="150">
        <v>59</v>
      </c>
      <c r="D23" s="150">
        <v>59</v>
      </c>
      <c r="E23" s="115">
        <v>124</v>
      </c>
      <c r="F23" s="147">
        <f t="shared" si="0"/>
        <v>210.169491525424</v>
      </c>
      <c r="G23" s="147">
        <f t="shared" si="1"/>
        <v>149.397590361446</v>
      </c>
    </row>
    <row r="24" s="54" customFormat="1" ht="17.1" customHeight="1" spans="1:7">
      <c r="A24" s="149" t="s">
        <v>171</v>
      </c>
      <c r="B24" s="115">
        <v>24</v>
      </c>
      <c r="C24" s="150">
        <v>13</v>
      </c>
      <c r="D24" s="150">
        <v>13</v>
      </c>
      <c r="E24" s="115">
        <v>24</v>
      </c>
      <c r="F24" s="147">
        <f t="shared" si="0"/>
        <v>184.615384615385</v>
      </c>
      <c r="G24" s="147">
        <f t="shared" si="1"/>
        <v>100</v>
      </c>
    </row>
    <row r="25" s="54" customFormat="1" ht="17.1" customHeight="1" spans="1:7">
      <c r="A25" s="149" t="s">
        <v>172</v>
      </c>
      <c r="B25" s="115">
        <v>453</v>
      </c>
      <c r="C25" s="150">
        <v>305</v>
      </c>
      <c r="D25" s="150">
        <v>305</v>
      </c>
      <c r="E25" s="115">
        <v>497</v>
      </c>
      <c r="F25" s="147">
        <f t="shared" si="0"/>
        <v>162.950819672131</v>
      </c>
      <c r="G25" s="147">
        <f t="shared" si="1"/>
        <v>109.713024282561</v>
      </c>
    </row>
    <row r="26" s="54" customFormat="1" ht="17.1" customHeight="1" spans="1:7">
      <c r="A26" s="149" t="s">
        <v>173</v>
      </c>
      <c r="B26" s="115">
        <v>702</v>
      </c>
      <c r="C26" s="150">
        <v>500</v>
      </c>
      <c r="D26" s="150">
        <v>500</v>
      </c>
      <c r="E26" s="115">
        <v>684</v>
      </c>
      <c r="F26" s="147">
        <f t="shared" si="0"/>
        <v>136.8</v>
      </c>
      <c r="G26" s="147">
        <f t="shared" si="1"/>
        <v>97.4358974358974</v>
      </c>
    </row>
    <row r="27" s="54" customFormat="1" ht="17.1" customHeight="1" spans="1:7">
      <c r="A27" s="149" t="s">
        <v>174</v>
      </c>
      <c r="B27" s="115">
        <v>610</v>
      </c>
      <c r="C27" s="150">
        <v>1452</v>
      </c>
      <c r="D27" s="150">
        <v>1452</v>
      </c>
      <c r="E27" s="115">
        <v>845</v>
      </c>
      <c r="F27" s="147">
        <f t="shared" si="0"/>
        <v>58.1955922865014</v>
      </c>
      <c r="G27" s="147">
        <f t="shared" si="1"/>
        <v>138.524590163934</v>
      </c>
    </row>
    <row r="28" s="54" customFormat="1" ht="17.1" customHeight="1" spans="1:7">
      <c r="A28" s="149" t="s">
        <v>175</v>
      </c>
      <c r="B28" s="115">
        <v>500</v>
      </c>
      <c r="C28" s="150">
        <v>340</v>
      </c>
      <c r="D28" s="150">
        <v>340</v>
      </c>
      <c r="E28" s="115">
        <v>394</v>
      </c>
      <c r="F28" s="147">
        <f t="shared" si="0"/>
        <v>115.882352941176</v>
      </c>
      <c r="G28" s="147">
        <f t="shared" si="1"/>
        <v>78.8</v>
      </c>
    </row>
    <row r="29" s="54" customFormat="1" ht="17.1" customHeight="1" spans="1:7">
      <c r="A29" s="149" t="s">
        <v>176</v>
      </c>
      <c r="B29" s="115">
        <v>116</v>
      </c>
      <c r="C29" s="150">
        <v>103</v>
      </c>
      <c r="D29" s="150">
        <v>103</v>
      </c>
      <c r="E29" s="115">
        <v>136</v>
      </c>
      <c r="F29" s="147">
        <f t="shared" si="0"/>
        <v>132.038834951456</v>
      </c>
      <c r="G29" s="147">
        <f t="shared" si="1"/>
        <v>117.241379310345</v>
      </c>
    </row>
    <row r="30" s="54" customFormat="1" ht="17.1" customHeight="1" spans="1:7">
      <c r="A30" s="149" t="s">
        <v>177</v>
      </c>
      <c r="B30" s="115">
        <v>463</v>
      </c>
      <c r="C30" s="150">
        <v>454</v>
      </c>
      <c r="D30" s="150">
        <v>454</v>
      </c>
      <c r="E30" s="115">
        <v>548</v>
      </c>
      <c r="F30" s="147">
        <f t="shared" si="0"/>
        <v>120.704845814978</v>
      </c>
      <c r="G30" s="147">
        <f t="shared" si="1"/>
        <v>118.358531317495</v>
      </c>
    </row>
    <row r="31" s="78" customFormat="1" ht="17.1" customHeight="1" spans="1:7">
      <c r="A31" s="149" t="s">
        <v>178</v>
      </c>
      <c r="B31" s="115">
        <v>999</v>
      </c>
      <c r="C31" s="150">
        <v>873</v>
      </c>
      <c r="D31" s="150">
        <v>873</v>
      </c>
      <c r="E31" s="115">
        <v>1086</v>
      </c>
      <c r="F31" s="147">
        <f t="shared" si="0"/>
        <v>124.398625429553</v>
      </c>
      <c r="G31" s="147">
        <f t="shared" si="1"/>
        <v>108.708708708709</v>
      </c>
    </row>
    <row r="32" s="54" customFormat="1" ht="17.1" customHeight="1" spans="1:7">
      <c r="A32" s="149" t="s">
        <v>179</v>
      </c>
      <c r="B32" s="115"/>
      <c r="C32" s="150"/>
      <c r="D32" s="150"/>
      <c r="E32" s="115"/>
      <c r="F32" s="147" t="e">
        <f t="shared" si="0"/>
        <v>#DIV/0!</v>
      </c>
      <c r="G32" s="147" t="e">
        <f t="shared" si="1"/>
        <v>#DIV/0!</v>
      </c>
    </row>
    <row r="33" s="54" customFormat="1" ht="17.1" customHeight="1" spans="1:7">
      <c r="A33" s="148" t="s">
        <v>180</v>
      </c>
      <c r="B33" s="115"/>
      <c r="C33" s="115"/>
      <c r="D33" s="115"/>
      <c r="E33" s="115"/>
      <c r="F33" s="147" t="e">
        <f t="shared" si="0"/>
        <v>#DIV/0!</v>
      </c>
      <c r="G33" s="147" t="e">
        <f t="shared" si="1"/>
        <v>#DIV/0!</v>
      </c>
    </row>
    <row r="34" s="54" customFormat="1" ht="17.1" customHeight="1" spans="1:7">
      <c r="A34" s="149" t="s">
        <v>181</v>
      </c>
      <c r="B34" s="115"/>
      <c r="C34" s="115"/>
      <c r="D34" s="115"/>
      <c r="E34" s="115"/>
      <c r="F34" s="147" t="e">
        <f t="shared" si="0"/>
        <v>#DIV/0!</v>
      </c>
      <c r="G34" s="147" t="e">
        <f t="shared" si="1"/>
        <v>#DIV/0!</v>
      </c>
    </row>
    <row r="35" s="54" customFormat="1" ht="17.1" customHeight="1" spans="1:7">
      <c r="A35" s="149" t="s">
        <v>182</v>
      </c>
      <c r="B35" s="115"/>
      <c r="C35" s="115"/>
      <c r="D35" s="115"/>
      <c r="E35" s="115"/>
      <c r="F35" s="147" t="e">
        <f t="shared" si="0"/>
        <v>#DIV/0!</v>
      </c>
      <c r="G35" s="147" t="e">
        <f t="shared" si="1"/>
        <v>#DIV/0!</v>
      </c>
    </row>
    <row r="36" s="54" customFormat="1" ht="17.1" customHeight="1" spans="1:7">
      <c r="A36" s="149" t="s">
        <v>183</v>
      </c>
      <c r="B36" s="115"/>
      <c r="C36" s="115"/>
      <c r="D36" s="115"/>
      <c r="E36" s="115"/>
      <c r="F36" s="147" t="e">
        <f t="shared" si="0"/>
        <v>#DIV/0!</v>
      </c>
      <c r="G36" s="147" t="e">
        <f t="shared" si="1"/>
        <v>#DIV/0!</v>
      </c>
    </row>
    <row r="37" s="54" customFormat="1" ht="17.1" customHeight="1" spans="1:7">
      <c r="A37" s="149" t="s">
        <v>184</v>
      </c>
      <c r="B37" s="115"/>
      <c r="C37" s="115"/>
      <c r="D37" s="115"/>
      <c r="E37" s="115"/>
      <c r="F37" s="147" t="e">
        <f t="shared" si="0"/>
        <v>#DIV/0!</v>
      </c>
      <c r="G37" s="147" t="e">
        <f t="shared" si="1"/>
        <v>#DIV/0!</v>
      </c>
    </row>
    <row r="38" s="54" customFormat="1" ht="17.1" customHeight="1" spans="1:7">
      <c r="A38" s="149" t="s">
        <v>185</v>
      </c>
      <c r="B38" s="115"/>
      <c r="C38" s="115"/>
      <c r="D38" s="115"/>
      <c r="E38" s="115"/>
      <c r="F38" s="147" t="e">
        <f t="shared" si="0"/>
        <v>#DIV/0!</v>
      </c>
      <c r="G38" s="147" t="e">
        <f t="shared" si="1"/>
        <v>#DIV/0!</v>
      </c>
    </row>
    <row r="39" s="54" customFormat="1" ht="17.1" customHeight="1" spans="1:7">
      <c r="A39" s="149" t="s">
        <v>186</v>
      </c>
      <c r="B39" s="115"/>
      <c r="C39" s="115"/>
      <c r="D39" s="115"/>
      <c r="E39" s="115"/>
      <c r="F39" s="147" t="e">
        <f t="shared" si="0"/>
        <v>#DIV/0!</v>
      </c>
      <c r="G39" s="147" t="e">
        <f t="shared" si="1"/>
        <v>#DIV/0!</v>
      </c>
    </row>
    <row r="40" s="54" customFormat="1" ht="17.1" customHeight="1" spans="1:7">
      <c r="A40" s="149" t="s">
        <v>187</v>
      </c>
      <c r="B40" s="115"/>
      <c r="C40" s="115"/>
      <c r="D40" s="115"/>
      <c r="E40" s="115"/>
      <c r="F40" s="147" t="e">
        <f t="shared" si="0"/>
        <v>#DIV/0!</v>
      </c>
      <c r="G40" s="147" t="e">
        <f t="shared" si="1"/>
        <v>#DIV/0!</v>
      </c>
    </row>
    <row r="41" s="54" customFormat="1" ht="17.1" customHeight="1" spans="1:7">
      <c r="A41" s="149" t="s">
        <v>188</v>
      </c>
      <c r="B41" s="115"/>
      <c r="C41" s="115"/>
      <c r="D41" s="115"/>
      <c r="E41" s="115"/>
      <c r="F41" s="147" t="e">
        <f t="shared" si="0"/>
        <v>#DIV/0!</v>
      </c>
      <c r="G41" s="147" t="e">
        <f t="shared" si="1"/>
        <v>#DIV/0!</v>
      </c>
    </row>
    <row r="42" s="54" customFormat="1" ht="17.1" customHeight="1" spans="1:7">
      <c r="A42" s="148" t="s">
        <v>189</v>
      </c>
      <c r="B42" s="115"/>
      <c r="C42" s="115"/>
      <c r="D42" s="115"/>
      <c r="E42" s="115"/>
      <c r="F42" s="147" t="e">
        <f t="shared" si="0"/>
        <v>#DIV/0!</v>
      </c>
      <c r="G42" s="147" t="e">
        <f t="shared" si="1"/>
        <v>#DIV/0!</v>
      </c>
    </row>
    <row r="43" s="54" customFormat="1" ht="17.1" customHeight="1" spans="1:7">
      <c r="A43" s="149" t="s">
        <v>190</v>
      </c>
      <c r="B43" s="115"/>
      <c r="C43" s="115"/>
      <c r="D43" s="115"/>
      <c r="E43" s="115"/>
      <c r="F43" s="147" t="e">
        <f t="shared" si="0"/>
        <v>#DIV/0!</v>
      </c>
      <c r="G43" s="147" t="e">
        <f t="shared" si="1"/>
        <v>#DIV/0!</v>
      </c>
    </row>
    <row r="44" s="54" customFormat="1" ht="17.1" customHeight="1" spans="1:7">
      <c r="A44" s="149" t="s">
        <v>191</v>
      </c>
      <c r="B44" s="115"/>
      <c r="C44" s="115"/>
      <c r="D44" s="115"/>
      <c r="E44" s="115"/>
      <c r="F44" s="147" t="e">
        <f t="shared" si="0"/>
        <v>#DIV/0!</v>
      </c>
      <c r="G44" s="147" t="e">
        <f t="shared" si="1"/>
        <v>#DIV/0!</v>
      </c>
    </row>
    <row r="45" s="54" customFormat="1" ht="17.1" customHeight="1" spans="1:7">
      <c r="A45" s="149" t="s">
        <v>192</v>
      </c>
      <c r="B45" s="115"/>
      <c r="C45" s="115"/>
      <c r="D45" s="115"/>
      <c r="E45" s="115"/>
      <c r="F45" s="147" t="e">
        <f t="shared" si="0"/>
        <v>#DIV/0!</v>
      </c>
      <c r="G45" s="147" t="e">
        <f t="shared" si="1"/>
        <v>#DIV/0!</v>
      </c>
    </row>
    <row r="46" s="54" customFormat="1" ht="17.1" customHeight="1" spans="1:7">
      <c r="A46" s="149" t="s">
        <v>193</v>
      </c>
      <c r="B46" s="115"/>
      <c r="C46" s="115"/>
      <c r="D46" s="115"/>
      <c r="E46" s="115"/>
      <c r="F46" s="147" t="e">
        <f t="shared" si="0"/>
        <v>#DIV/0!</v>
      </c>
      <c r="G46" s="147" t="e">
        <f t="shared" si="1"/>
        <v>#DIV/0!</v>
      </c>
    </row>
    <row r="47" s="54" customFormat="1" ht="17.1" customHeight="1" spans="1:7">
      <c r="A47" s="149" t="s">
        <v>194</v>
      </c>
      <c r="B47" s="115"/>
      <c r="C47" s="115"/>
      <c r="D47" s="115"/>
      <c r="E47" s="115"/>
      <c r="F47" s="147" t="e">
        <f t="shared" si="0"/>
        <v>#DIV/0!</v>
      </c>
      <c r="G47" s="147" t="e">
        <f t="shared" si="1"/>
        <v>#DIV/0!</v>
      </c>
    </row>
    <row r="48" s="54" customFormat="1" ht="17.1" customHeight="1" spans="1:7">
      <c r="A48" s="148" t="s">
        <v>120</v>
      </c>
      <c r="B48" s="115">
        <v>8923</v>
      </c>
      <c r="C48" s="115">
        <v>8953</v>
      </c>
      <c r="D48" s="115">
        <v>8953</v>
      </c>
      <c r="E48" s="115">
        <v>9392</v>
      </c>
      <c r="F48" s="147">
        <f t="shared" si="0"/>
        <v>104.903384340445</v>
      </c>
      <c r="G48" s="147">
        <f t="shared" si="1"/>
        <v>105.256079793791</v>
      </c>
    </row>
    <row r="49" s="54" customFormat="1" ht="17.1" customHeight="1" spans="1:7">
      <c r="A49" s="149" t="s">
        <v>195</v>
      </c>
      <c r="B49" s="115">
        <v>43</v>
      </c>
      <c r="C49" s="115">
        <v>43</v>
      </c>
      <c r="D49" s="115">
        <v>43</v>
      </c>
      <c r="E49" s="115">
        <v>43</v>
      </c>
      <c r="F49" s="147">
        <f t="shared" si="0"/>
        <v>100</v>
      </c>
      <c r="G49" s="147">
        <f t="shared" si="1"/>
        <v>100</v>
      </c>
    </row>
    <row r="50" s="54" customFormat="1" ht="17.1" customHeight="1" spans="1:7">
      <c r="A50" s="149" t="s">
        <v>196</v>
      </c>
      <c r="B50" s="115">
        <v>8072</v>
      </c>
      <c r="C50" s="115">
        <v>8265</v>
      </c>
      <c r="D50" s="115">
        <v>8265</v>
      </c>
      <c r="E50" s="115">
        <v>8522</v>
      </c>
      <c r="F50" s="147">
        <f t="shared" si="0"/>
        <v>103.109497882638</v>
      </c>
      <c r="G50" s="147">
        <f t="shared" si="1"/>
        <v>105.574826560951</v>
      </c>
    </row>
    <row r="51" s="54" customFormat="1" ht="17.1" customHeight="1" spans="1:7">
      <c r="A51" s="149" t="s">
        <v>197</v>
      </c>
      <c r="B51" s="115"/>
      <c r="C51" s="115"/>
      <c r="D51" s="115"/>
      <c r="E51" s="115"/>
      <c r="F51" s="147" t="e">
        <f t="shared" si="0"/>
        <v>#DIV/0!</v>
      </c>
      <c r="G51" s="147" t="e">
        <f t="shared" si="1"/>
        <v>#DIV/0!</v>
      </c>
    </row>
    <row r="52" s="54" customFormat="1" ht="17.1" customHeight="1" spans="1:7">
      <c r="A52" s="149" t="s">
        <v>198</v>
      </c>
      <c r="B52" s="115">
        <v>9</v>
      </c>
      <c r="C52" s="115"/>
      <c r="D52" s="115"/>
      <c r="E52" s="115">
        <v>25</v>
      </c>
      <c r="F52" s="147" t="e">
        <f t="shared" si="0"/>
        <v>#DIV/0!</v>
      </c>
      <c r="G52" s="147">
        <f t="shared" si="1"/>
        <v>277.777777777778</v>
      </c>
    </row>
    <row r="53" s="54" customFormat="1" ht="17.1" customHeight="1" spans="1:7">
      <c r="A53" s="149" t="s">
        <v>199</v>
      </c>
      <c r="B53" s="115">
        <v>25</v>
      </c>
      <c r="C53" s="115"/>
      <c r="D53" s="115"/>
      <c r="E53" s="115">
        <v>29</v>
      </c>
      <c r="F53" s="147" t="e">
        <f t="shared" si="0"/>
        <v>#DIV/0!</v>
      </c>
      <c r="G53" s="147">
        <f t="shared" si="1"/>
        <v>116</v>
      </c>
    </row>
    <row r="54" s="54" customFormat="1" ht="17.1" customHeight="1" spans="1:7">
      <c r="A54" s="149" t="s">
        <v>200</v>
      </c>
      <c r="B54" s="115">
        <v>771</v>
      </c>
      <c r="C54" s="115">
        <v>577</v>
      </c>
      <c r="D54" s="115">
        <v>577</v>
      </c>
      <c r="E54" s="115">
        <v>773</v>
      </c>
      <c r="F54" s="147">
        <f t="shared" si="0"/>
        <v>133.968804159445</v>
      </c>
      <c r="G54" s="147">
        <f t="shared" si="1"/>
        <v>100.259403372244</v>
      </c>
    </row>
    <row r="55" s="54" customFormat="1" ht="17.1" customHeight="1" spans="1:7">
      <c r="A55" s="149" t="s">
        <v>201</v>
      </c>
      <c r="B55" s="115"/>
      <c r="C55" s="115"/>
      <c r="D55" s="115"/>
      <c r="E55" s="115"/>
      <c r="F55" s="147" t="e">
        <f t="shared" si="0"/>
        <v>#DIV/0!</v>
      </c>
      <c r="G55" s="147" t="e">
        <f t="shared" si="1"/>
        <v>#DIV/0!</v>
      </c>
    </row>
    <row r="56" s="54" customFormat="1" ht="17.1" customHeight="1" spans="1:7">
      <c r="A56" s="149" t="s">
        <v>202</v>
      </c>
      <c r="B56" s="115"/>
      <c r="C56" s="115"/>
      <c r="D56" s="115"/>
      <c r="E56" s="115"/>
      <c r="F56" s="147" t="e">
        <f t="shared" si="0"/>
        <v>#DIV/0!</v>
      </c>
      <c r="G56" s="147" t="e">
        <f t="shared" si="1"/>
        <v>#DIV/0!</v>
      </c>
    </row>
    <row r="57" s="54" customFormat="1" ht="17.1" customHeight="1" spans="1:7">
      <c r="A57" s="149" t="s">
        <v>203</v>
      </c>
      <c r="B57" s="115"/>
      <c r="C57" s="115"/>
      <c r="D57" s="115"/>
      <c r="E57" s="115"/>
      <c r="F57" s="147" t="e">
        <f t="shared" si="0"/>
        <v>#DIV/0!</v>
      </c>
      <c r="G57" s="147" t="e">
        <f t="shared" si="1"/>
        <v>#DIV/0!</v>
      </c>
    </row>
    <row r="58" s="54" customFormat="1" ht="17.1" customHeight="1" spans="1:7">
      <c r="A58" s="149" t="s">
        <v>204</v>
      </c>
      <c r="B58" s="115"/>
      <c r="C58" s="115"/>
      <c r="D58" s="115"/>
      <c r="E58" s="115"/>
      <c r="F58" s="147" t="e">
        <f t="shared" si="0"/>
        <v>#DIV/0!</v>
      </c>
      <c r="G58" s="147" t="e">
        <f t="shared" si="1"/>
        <v>#DIV/0!</v>
      </c>
    </row>
    <row r="59" s="54" customFormat="1" ht="17.1" customHeight="1" spans="1:7">
      <c r="A59" s="149" t="s">
        <v>205</v>
      </c>
      <c r="B59" s="115"/>
      <c r="C59" s="115"/>
      <c r="D59" s="115"/>
      <c r="E59" s="115"/>
      <c r="F59" s="147" t="e">
        <f t="shared" si="0"/>
        <v>#DIV/0!</v>
      </c>
      <c r="G59" s="147" t="e">
        <f t="shared" si="1"/>
        <v>#DIV/0!</v>
      </c>
    </row>
    <row r="60" s="54" customFormat="1" ht="17.1" customHeight="1" spans="1:7">
      <c r="A60" s="149" t="s">
        <v>206</v>
      </c>
      <c r="B60" s="115">
        <v>3</v>
      </c>
      <c r="C60" s="115">
        <v>68</v>
      </c>
      <c r="D60" s="115">
        <v>68</v>
      </c>
      <c r="E60" s="115"/>
      <c r="F60" s="147">
        <f t="shared" si="0"/>
        <v>0</v>
      </c>
      <c r="G60" s="147">
        <f t="shared" si="1"/>
        <v>0</v>
      </c>
    </row>
    <row r="61" s="54" customFormat="1" ht="17.1" customHeight="1" spans="1:7">
      <c r="A61" s="148" t="s">
        <v>121</v>
      </c>
      <c r="B61" s="115">
        <v>38663</v>
      </c>
      <c r="C61" s="115">
        <v>33540</v>
      </c>
      <c r="D61" s="115">
        <v>33540</v>
      </c>
      <c r="E61" s="115">
        <v>41121</v>
      </c>
      <c r="F61" s="147">
        <f t="shared" si="0"/>
        <v>122.602862254025</v>
      </c>
      <c r="G61" s="147">
        <f t="shared" si="1"/>
        <v>106.357499418048</v>
      </c>
    </row>
    <row r="62" s="54" customFormat="1" ht="17.1" customHeight="1" spans="1:7">
      <c r="A62" s="149" t="s">
        <v>207</v>
      </c>
      <c r="B62" s="115">
        <v>942</v>
      </c>
      <c r="C62" s="115">
        <v>660</v>
      </c>
      <c r="D62" s="115">
        <v>660</v>
      </c>
      <c r="E62" s="115">
        <v>1172</v>
      </c>
      <c r="F62" s="147">
        <f t="shared" si="0"/>
        <v>177.575757575758</v>
      </c>
      <c r="G62" s="147">
        <f t="shared" si="1"/>
        <v>124.416135881104</v>
      </c>
    </row>
    <row r="63" s="54" customFormat="1" ht="17.1" customHeight="1" spans="1:7">
      <c r="A63" s="149" t="s">
        <v>208</v>
      </c>
      <c r="B63" s="115">
        <v>32296</v>
      </c>
      <c r="C63" s="115">
        <v>22559</v>
      </c>
      <c r="D63" s="115">
        <v>22559</v>
      </c>
      <c r="E63" s="115">
        <v>27097</v>
      </c>
      <c r="F63" s="147">
        <f t="shared" si="0"/>
        <v>120.116139899818</v>
      </c>
      <c r="G63" s="147">
        <f t="shared" si="1"/>
        <v>83.9020312112955</v>
      </c>
    </row>
    <row r="64" s="54" customFormat="1" ht="17.1" customHeight="1" spans="1:7">
      <c r="A64" s="149" t="s">
        <v>209</v>
      </c>
      <c r="B64" s="115">
        <v>1557</v>
      </c>
      <c r="C64" s="115">
        <v>440</v>
      </c>
      <c r="D64" s="115">
        <v>440</v>
      </c>
      <c r="E64" s="115">
        <v>883</v>
      </c>
      <c r="F64" s="147">
        <f t="shared" si="0"/>
        <v>200.681818181818</v>
      </c>
      <c r="G64" s="147">
        <f t="shared" si="1"/>
        <v>56.7116249197174</v>
      </c>
    </row>
    <row r="65" s="54" customFormat="1" ht="17.1" customHeight="1" spans="1:7">
      <c r="A65" s="149" t="s">
        <v>210</v>
      </c>
      <c r="B65" s="115"/>
      <c r="C65" s="115"/>
      <c r="D65" s="115"/>
      <c r="E65" s="115"/>
      <c r="F65" s="147" t="e">
        <f t="shared" si="0"/>
        <v>#DIV/0!</v>
      </c>
      <c r="G65" s="147" t="e">
        <f t="shared" si="1"/>
        <v>#DIV/0!</v>
      </c>
    </row>
    <row r="66" s="54" customFormat="1" ht="17.1" customHeight="1" spans="1:7">
      <c r="A66" s="149" t="s">
        <v>211</v>
      </c>
      <c r="B66" s="115"/>
      <c r="C66" s="115"/>
      <c r="D66" s="115"/>
      <c r="E66" s="115"/>
      <c r="F66" s="147" t="e">
        <f t="shared" si="0"/>
        <v>#DIV/0!</v>
      </c>
      <c r="G66" s="147" t="e">
        <f t="shared" si="1"/>
        <v>#DIV/0!</v>
      </c>
    </row>
    <row r="67" s="54" customFormat="1" ht="17.1" customHeight="1" spans="1:7">
      <c r="A67" s="149" t="s">
        <v>212</v>
      </c>
      <c r="B67" s="115"/>
      <c r="C67" s="115"/>
      <c r="D67" s="115"/>
      <c r="E67" s="115"/>
      <c r="F67" s="147" t="e">
        <f t="shared" si="0"/>
        <v>#DIV/0!</v>
      </c>
      <c r="G67" s="147" t="e">
        <f t="shared" si="1"/>
        <v>#DIV/0!</v>
      </c>
    </row>
    <row r="68" s="54" customFormat="1" ht="17.1" customHeight="1" spans="1:7">
      <c r="A68" s="149" t="s">
        <v>213</v>
      </c>
      <c r="B68" s="115">
        <v>86</v>
      </c>
      <c r="C68" s="115">
        <v>55</v>
      </c>
      <c r="D68" s="115">
        <v>55</v>
      </c>
      <c r="E68" s="115">
        <v>145</v>
      </c>
      <c r="F68" s="147">
        <f t="shared" ref="F68:F124" si="2">E68/D68*100</f>
        <v>263.636363636364</v>
      </c>
      <c r="G68" s="147">
        <f t="shared" ref="G68:G124" si="3">E68/B68*100</f>
        <v>168.604651162791</v>
      </c>
    </row>
    <row r="69" s="54" customFormat="1" ht="17.1" customHeight="1" spans="1:7">
      <c r="A69" s="149" t="s">
        <v>214</v>
      </c>
      <c r="B69" s="115">
        <v>257</v>
      </c>
      <c r="C69" s="115">
        <v>413</v>
      </c>
      <c r="D69" s="115">
        <v>413</v>
      </c>
      <c r="E69" s="115">
        <v>281</v>
      </c>
      <c r="F69" s="147">
        <f t="shared" si="2"/>
        <v>68.0387409200969</v>
      </c>
      <c r="G69" s="147">
        <f t="shared" si="3"/>
        <v>109.338521400778</v>
      </c>
    </row>
    <row r="70" s="54" customFormat="1" ht="17.1" customHeight="1" spans="1:7">
      <c r="A70" s="149" t="s">
        <v>215</v>
      </c>
      <c r="B70" s="115">
        <v>3191</v>
      </c>
      <c r="C70" s="115">
        <v>5996</v>
      </c>
      <c r="D70" s="115">
        <v>5996</v>
      </c>
      <c r="E70" s="115">
        <v>8076</v>
      </c>
      <c r="F70" s="147">
        <f t="shared" si="2"/>
        <v>134.689793195464</v>
      </c>
      <c r="G70" s="147">
        <f t="shared" si="3"/>
        <v>253.086806643685</v>
      </c>
    </row>
    <row r="71" s="54" customFormat="1" ht="17.1" customHeight="1" spans="1:7">
      <c r="A71" s="149" t="s">
        <v>216</v>
      </c>
      <c r="B71" s="115">
        <v>334</v>
      </c>
      <c r="C71" s="115">
        <v>3417</v>
      </c>
      <c r="D71" s="115">
        <v>3417</v>
      </c>
      <c r="E71" s="115">
        <v>3467</v>
      </c>
      <c r="F71" s="147">
        <f t="shared" si="2"/>
        <v>101.463271875915</v>
      </c>
      <c r="G71" s="147">
        <f t="shared" si="3"/>
        <v>1038.02395209581</v>
      </c>
    </row>
    <row r="72" s="54" customFormat="1" ht="17.1" customHeight="1" spans="1:7">
      <c r="A72" s="148" t="s">
        <v>122</v>
      </c>
      <c r="B72" s="115">
        <v>2309</v>
      </c>
      <c r="C72" s="115">
        <v>5088</v>
      </c>
      <c r="D72" s="115">
        <v>5088</v>
      </c>
      <c r="E72" s="115">
        <v>6799</v>
      </c>
      <c r="F72" s="147">
        <f t="shared" si="2"/>
        <v>133.628144654088</v>
      </c>
      <c r="G72" s="147">
        <f t="shared" si="3"/>
        <v>294.456474664357</v>
      </c>
    </row>
    <row r="73" s="54" customFormat="1" ht="17.1" customHeight="1" spans="1:7">
      <c r="A73" s="149" t="s">
        <v>217</v>
      </c>
      <c r="B73" s="115">
        <v>69</v>
      </c>
      <c r="C73" s="115">
        <v>40</v>
      </c>
      <c r="D73" s="115">
        <v>40</v>
      </c>
      <c r="E73" s="115">
        <v>41</v>
      </c>
      <c r="F73" s="147">
        <f t="shared" si="2"/>
        <v>102.5</v>
      </c>
      <c r="G73" s="147">
        <f t="shared" si="3"/>
        <v>59.4202898550725</v>
      </c>
    </row>
    <row r="74" s="54" customFormat="1" ht="17.1" customHeight="1" spans="1:7">
      <c r="A74" s="149" t="s">
        <v>218</v>
      </c>
      <c r="B74" s="115">
        <v>25</v>
      </c>
      <c r="C74" s="115"/>
      <c r="D74" s="115"/>
      <c r="E74" s="115"/>
      <c r="F74" s="147" t="e">
        <f t="shared" si="2"/>
        <v>#DIV/0!</v>
      </c>
      <c r="G74" s="147">
        <f t="shared" si="3"/>
        <v>0</v>
      </c>
    </row>
    <row r="75" s="54" customFormat="1" ht="17.1" customHeight="1" spans="1:7">
      <c r="A75" s="149" t="s">
        <v>219</v>
      </c>
      <c r="B75" s="115">
        <v>280</v>
      </c>
      <c r="C75" s="115"/>
      <c r="D75" s="115"/>
      <c r="E75" s="115"/>
      <c r="F75" s="147" t="e">
        <f t="shared" si="2"/>
        <v>#DIV/0!</v>
      </c>
      <c r="G75" s="147">
        <f t="shared" si="3"/>
        <v>0</v>
      </c>
    </row>
    <row r="76" s="54" customFormat="1" ht="17.1" customHeight="1" spans="1:7">
      <c r="A76" s="149" t="s">
        <v>220</v>
      </c>
      <c r="B76" s="115"/>
      <c r="C76" s="115"/>
      <c r="D76" s="115"/>
      <c r="E76" s="115">
        <v>15</v>
      </c>
      <c r="F76" s="147" t="e">
        <f t="shared" si="2"/>
        <v>#DIV/0!</v>
      </c>
      <c r="G76" s="147" t="e">
        <f t="shared" si="3"/>
        <v>#DIV/0!</v>
      </c>
    </row>
    <row r="77" s="54" customFormat="1" ht="17.1" customHeight="1" spans="1:7">
      <c r="A77" s="149" t="s">
        <v>221</v>
      </c>
      <c r="B77" s="115"/>
      <c r="C77" s="115"/>
      <c r="D77" s="115"/>
      <c r="E77" s="115"/>
      <c r="F77" s="147" t="e">
        <f t="shared" si="2"/>
        <v>#DIV/0!</v>
      </c>
      <c r="G77" s="147" t="e">
        <f t="shared" si="3"/>
        <v>#DIV/0!</v>
      </c>
    </row>
    <row r="78" s="54" customFormat="1" ht="17.1" customHeight="1" spans="1:7">
      <c r="A78" s="149" t="s">
        <v>222</v>
      </c>
      <c r="B78" s="115"/>
      <c r="C78" s="115"/>
      <c r="D78" s="115"/>
      <c r="E78" s="115"/>
      <c r="F78" s="147" t="e">
        <f t="shared" si="2"/>
        <v>#DIV/0!</v>
      </c>
      <c r="G78" s="147" t="e">
        <f t="shared" si="3"/>
        <v>#DIV/0!</v>
      </c>
    </row>
    <row r="79" s="54" customFormat="1" ht="17.1" customHeight="1" spans="1:7">
      <c r="A79" s="149" t="s">
        <v>223</v>
      </c>
      <c r="B79" s="115">
        <v>35</v>
      </c>
      <c r="C79" s="115">
        <v>28</v>
      </c>
      <c r="D79" s="115">
        <v>28</v>
      </c>
      <c r="E79" s="115">
        <v>32</v>
      </c>
      <c r="F79" s="147">
        <f t="shared" si="2"/>
        <v>114.285714285714</v>
      </c>
      <c r="G79" s="147">
        <f t="shared" si="3"/>
        <v>91.4285714285714</v>
      </c>
    </row>
    <row r="80" s="54" customFormat="1" ht="17.1" customHeight="1" spans="1:7">
      <c r="A80" s="149" t="s">
        <v>224</v>
      </c>
      <c r="B80" s="115"/>
      <c r="C80" s="115"/>
      <c r="D80" s="115"/>
      <c r="E80" s="115"/>
      <c r="F80" s="147" t="e">
        <f t="shared" si="2"/>
        <v>#DIV/0!</v>
      </c>
      <c r="G80" s="147" t="e">
        <f t="shared" si="3"/>
        <v>#DIV/0!</v>
      </c>
    </row>
    <row r="81" s="54" customFormat="1" ht="17.1" customHeight="1" spans="1:7">
      <c r="A81" s="149" t="s">
        <v>225</v>
      </c>
      <c r="B81" s="115"/>
      <c r="C81" s="115"/>
      <c r="D81" s="115"/>
      <c r="E81" s="115"/>
      <c r="F81" s="147" t="e">
        <f t="shared" si="2"/>
        <v>#DIV/0!</v>
      </c>
      <c r="G81" s="147" t="e">
        <f t="shared" si="3"/>
        <v>#DIV/0!</v>
      </c>
    </row>
    <row r="82" s="54" customFormat="1" ht="17.1" customHeight="1" spans="1:7">
      <c r="A82" s="149" t="s">
        <v>226</v>
      </c>
      <c r="B82" s="115">
        <v>1900</v>
      </c>
      <c r="C82" s="115">
        <v>5020</v>
      </c>
      <c r="D82" s="115">
        <v>5020</v>
      </c>
      <c r="E82" s="115">
        <v>6711</v>
      </c>
      <c r="F82" s="147">
        <f t="shared" si="2"/>
        <v>133.685258964143</v>
      </c>
      <c r="G82" s="147">
        <f t="shared" si="3"/>
        <v>353.210526315789</v>
      </c>
    </row>
    <row r="83" s="54" customFormat="1" ht="17.1" customHeight="1" spans="1:7">
      <c r="A83" s="148" t="s">
        <v>123</v>
      </c>
      <c r="B83" s="115">
        <v>2013</v>
      </c>
      <c r="C83" s="115">
        <v>1656</v>
      </c>
      <c r="D83" s="115">
        <v>1656</v>
      </c>
      <c r="E83" s="115">
        <v>2263</v>
      </c>
      <c r="F83" s="147">
        <f t="shared" si="2"/>
        <v>136.654589371981</v>
      </c>
      <c r="G83" s="147">
        <f t="shared" si="3"/>
        <v>112.419274714357</v>
      </c>
    </row>
    <row r="84" s="54" customFormat="1" ht="17.1" customHeight="1" spans="1:7">
      <c r="A84" s="149" t="s">
        <v>227</v>
      </c>
      <c r="B84" s="115">
        <v>841</v>
      </c>
      <c r="C84" s="115">
        <v>852</v>
      </c>
      <c r="D84" s="115">
        <v>852</v>
      </c>
      <c r="E84" s="115">
        <v>911</v>
      </c>
      <c r="F84" s="147">
        <f t="shared" si="2"/>
        <v>106.924882629108</v>
      </c>
      <c r="G84" s="147">
        <f t="shared" si="3"/>
        <v>108.323424494649</v>
      </c>
    </row>
    <row r="85" s="54" customFormat="1" ht="17.1" customHeight="1" spans="1:7">
      <c r="A85" s="149" t="s">
        <v>228</v>
      </c>
      <c r="B85" s="115">
        <v>454</v>
      </c>
      <c r="C85" s="115">
        <v>581</v>
      </c>
      <c r="D85" s="115">
        <v>581</v>
      </c>
      <c r="E85" s="115">
        <v>513</v>
      </c>
      <c r="F85" s="147">
        <f t="shared" si="2"/>
        <v>88.2960413080895</v>
      </c>
      <c r="G85" s="147">
        <f t="shared" si="3"/>
        <v>112.995594713656</v>
      </c>
    </row>
    <row r="86" s="54" customFormat="1" ht="17.1" customHeight="1" spans="1:7">
      <c r="A86" s="149" t="s">
        <v>229</v>
      </c>
      <c r="B86" s="115">
        <v>118</v>
      </c>
      <c r="C86" s="115">
        <v>4</v>
      </c>
      <c r="D86" s="115">
        <v>4</v>
      </c>
      <c r="E86" s="115">
        <v>107</v>
      </c>
      <c r="F86" s="147">
        <f t="shared" si="2"/>
        <v>2675</v>
      </c>
      <c r="G86" s="147">
        <f t="shared" si="3"/>
        <v>90.6779661016949</v>
      </c>
    </row>
    <row r="87" s="54" customFormat="1" ht="17.1" customHeight="1" spans="1:7">
      <c r="A87" s="149" t="s">
        <v>230</v>
      </c>
      <c r="B87" s="115">
        <v>43</v>
      </c>
      <c r="C87" s="115"/>
      <c r="D87" s="115"/>
      <c r="E87" s="115">
        <v>4</v>
      </c>
      <c r="F87" s="147" t="e">
        <f t="shared" si="2"/>
        <v>#DIV/0!</v>
      </c>
      <c r="G87" s="147">
        <f t="shared" si="3"/>
        <v>9.30232558139535</v>
      </c>
    </row>
    <row r="88" s="54" customFormat="1" ht="17.1" customHeight="1" spans="1:7">
      <c r="A88" s="149" t="s">
        <v>231</v>
      </c>
      <c r="B88" s="115">
        <v>270</v>
      </c>
      <c r="C88" s="115">
        <v>203</v>
      </c>
      <c r="D88" s="115">
        <v>203</v>
      </c>
      <c r="E88" s="115">
        <v>340</v>
      </c>
      <c r="F88" s="147">
        <f t="shared" si="2"/>
        <v>167.487684729064</v>
      </c>
      <c r="G88" s="147">
        <f t="shared" si="3"/>
        <v>125.925925925926</v>
      </c>
    </row>
    <row r="89" s="54" customFormat="1" ht="17.1" customHeight="1" spans="1:7">
      <c r="A89" s="149" t="s">
        <v>232</v>
      </c>
      <c r="B89" s="115">
        <v>287</v>
      </c>
      <c r="C89" s="115">
        <v>16</v>
      </c>
      <c r="D89" s="115">
        <v>16</v>
      </c>
      <c r="E89" s="115">
        <v>388</v>
      </c>
      <c r="F89" s="147">
        <f t="shared" si="2"/>
        <v>2425</v>
      </c>
      <c r="G89" s="147">
        <f t="shared" si="3"/>
        <v>135.191637630662</v>
      </c>
    </row>
    <row r="90" s="54" customFormat="1" ht="17.1" customHeight="1" spans="1:7">
      <c r="A90" s="148" t="s">
        <v>124</v>
      </c>
      <c r="B90" s="115">
        <v>29253</v>
      </c>
      <c r="C90" s="115">
        <v>25651</v>
      </c>
      <c r="D90" s="115">
        <v>25651</v>
      </c>
      <c r="E90" s="115">
        <v>28300</v>
      </c>
      <c r="F90" s="147">
        <f t="shared" si="2"/>
        <v>110.327082764805</v>
      </c>
      <c r="G90" s="147">
        <f t="shared" si="3"/>
        <v>96.7422144737292</v>
      </c>
    </row>
    <row r="91" s="54" customFormat="1" ht="17.1" customHeight="1" spans="1:7">
      <c r="A91" s="149" t="s">
        <v>233</v>
      </c>
      <c r="B91" s="115">
        <v>569</v>
      </c>
      <c r="C91" s="115">
        <v>792</v>
      </c>
      <c r="D91" s="115">
        <v>792</v>
      </c>
      <c r="E91" s="115">
        <v>1023</v>
      </c>
      <c r="F91" s="147">
        <f t="shared" si="2"/>
        <v>129.166666666667</v>
      </c>
      <c r="G91" s="147">
        <f t="shared" si="3"/>
        <v>179.789103690685</v>
      </c>
    </row>
    <row r="92" s="54" customFormat="1" ht="17.1" customHeight="1" spans="1:7">
      <c r="A92" s="149" t="s">
        <v>234</v>
      </c>
      <c r="B92" s="115">
        <v>590</v>
      </c>
      <c r="C92" s="115">
        <v>912</v>
      </c>
      <c r="D92" s="115">
        <v>912</v>
      </c>
      <c r="E92" s="115">
        <v>1007</v>
      </c>
      <c r="F92" s="147">
        <f t="shared" si="2"/>
        <v>110.416666666667</v>
      </c>
      <c r="G92" s="147">
        <f t="shared" si="3"/>
        <v>170.677966101695</v>
      </c>
    </row>
    <row r="93" s="54" customFormat="1" ht="17.1" customHeight="1" spans="1:7">
      <c r="A93" s="149" t="s">
        <v>235</v>
      </c>
      <c r="B93" s="115"/>
      <c r="C93" s="115"/>
      <c r="D93" s="115"/>
      <c r="E93" s="115"/>
      <c r="F93" s="147" t="e">
        <f t="shared" si="2"/>
        <v>#DIV/0!</v>
      </c>
      <c r="G93" s="147" t="e">
        <f t="shared" si="3"/>
        <v>#DIV/0!</v>
      </c>
    </row>
    <row r="94" s="54" customFormat="1" ht="17.1" customHeight="1" spans="1:7">
      <c r="A94" s="149" t="s">
        <v>236</v>
      </c>
      <c r="B94" s="115"/>
      <c r="C94" s="115"/>
      <c r="D94" s="115"/>
      <c r="E94" s="115"/>
      <c r="F94" s="147" t="e">
        <f t="shared" si="2"/>
        <v>#DIV/0!</v>
      </c>
      <c r="G94" s="147" t="e">
        <f t="shared" si="3"/>
        <v>#DIV/0!</v>
      </c>
    </row>
    <row r="95" s="54" customFormat="1" ht="17.1" customHeight="1" spans="1:7">
      <c r="A95" s="149" t="s">
        <v>237</v>
      </c>
      <c r="B95" s="115"/>
      <c r="C95" s="115"/>
      <c r="D95" s="115"/>
      <c r="E95" s="115"/>
      <c r="F95" s="147" t="e">
        <f t="shared" si="2"/>
        <v>#DIV/0!</v>
      </c>
      <c r="G95" s="147" t="e">
        <f t="shared" si="3"/>
        <v>#DIV/0!</v>
      </c>
    </row>
    <row r="96" s="54" customFormat="1" ht="17.1" customHeight="1" spans="1:7">
      <c r="A96" s="149" t="s">
        <v>238</v>
      </c>
      <c r="B96" s="115">
        <v>209</v>
      </c>
      <c r="C96" s="115"/>
      <c r="D96" s="115"/>
      <c r="E96" s="115">
        <v>517</v>
      </c>
      <c r="F96" s="147" t="e">
        <f t="shared" si="2"/>
        <v>#DIV/0!</v>
      </c>
      <c r="G96" s="147">
        <f t="shared" si="3"/>
        <v>247.368421052632</v>
      </c>
    </row>
    <row r="97" s="54" customFormat="1" ht="17.1" customHeight="1" spans="1:7">
      <c r="A97" s="149" t="s">
        <v>239</v>
      </c>
      <c r="B97" s="115">
        <v>1532</v>
      </c>
      <c r="C97" s="115">
        <v>705</v>
      </c>
      <c r="D97" s="115">
        <v>705</v>
      </c>
      <c r="E97" s="115">
        <v>1965</v>
      </c>
      <c r="F97" s="147">
        <f t="shared" si="2"/>
        <v>278.723404255319</v>
      </c>
      <c r="G97" s="147">
        <f t="shared" si="3"/>
        <v>128.263707571802</v>
      </c>
    </row>
    <row r="98" s="54" customFormat="1" ht="17.1" customHeight="1" spans="1:7">
      <c r="A98" s="149" t="s">
        <v>240</v>
      </c>
      <c r="B98" s="115">
        <v>2144</v>
      </c>
      <c r="C98" s="115">
        <v>1602</v>
      </c>
      <c r="D98" s="115">
        <v>1602</v>
      </c>
      <c r="E98" s="115">
        <v>1672</v>
      </c>
      <c r="F98" s="147">
        <f t="shared" si="2"/>
        <v>104.369538077403</v>
      </c>
      <c r="G98" s="147">
        <f t="shared" si="3"/>
        <v>77.9850746268657</v>
      </c>
    </row>
    <row r="99" s="54" customFormat="1" ht="17.1" customHeight="1" spans="1:7">
      <c r="A99" s="149" t="s">
        <v>241</v>
      </c>
      <c r="B99" s="115">
        <v>344</v>
      </c>
      <c r="C99" s="115">
        <v>-251</v>
      </c>
      <c r="D99" s="115">
        <v>-251</v>
      </c>
      <c r="E99" s="115">
        <v>148</v>
      </c>
      <c r="F99" s="147">
        <f t="shared" si="2"/>
        <v>-58.9641434262948</v>
      </c>
      <c r="G99" s="147">
        <f t="shared" si="3"/>
        <v>43.0232558139535</v>
      </c>
    </row>
    <row r="100" s="54" customFormat="1" ht="17.1" customHeight="1" spans="1:7">
      <c r="A100" s="149" t="s">
        <v>242</v>
      </c>
      <c r="B100" s="115">
        <v>2034</v>
      </c>
      <c r="C100" s="115">
        <v>134</v>
      </c>
      <c r="D100" s="115">
        <v>134</v>
      </c>
      <c r="E100" s="115">
        <v>501</v>
      </c>
      <c r="F100" s="147">
        <f t="shared" si="2"/>
        <v>373.880597014925</v>
      </c>
      <c r="G100" s="147">
        <f t="shared" si="3"/>
        <v>24.6312684365782</v>
      </c>
    </row>
    <row r="101" s="54" customFormat="1" ht="17.1" customHeight="1" spans="1:7">
      <c r="A101" s="151" t="s">
        <v>243</v>
      </c>
      <c r="B101" s="115">
        <v>739</v>
      </c>
      <c r="C101" s="115">
        <v>472</v>
      </c>
      <c r="D101" s="115">
        <v>472</v>
      </c>
      <c r="E101" s="115">
        <v>828</v>
      </c>
      <c r="F101" s="147">
        <f t="shared" si="2"/>
        <v>175.423728813559</v>
      </c>
      <c r="G101" s="147">
        <f t="shared" si="3"/>
        <v>112.043301759134</v>
      </c>
    </row>
    <row r="102" s="54" customFormat="1" ht="17.1" customHeight="1" spans="1:7">
      <c r="A102" s="149" t="s">
        <v>244</v>
      </c>
      <c r="B102" s="115">
        <v>10257</v>
      </c>
      <c r="C102" s="115">
        <v>11308</v>
      </c>
      <c r="D102" s="115">
        <v>11308</v>
      </c>
      <c r="E102" s="115">
        <v>9172</v>
      </c>
      <c r="F102" s="147">
        <f t="shared" si="2"/>
        <v>81.1107180756986</v>
      </c>
      <c r="G102" s="147">
        <f t="shared" si="3"/>
        <v>89.421858243151</v>
      </c>
    </row>
    <row r="103" s="54" customFormat="1" ht="17.1" customHeight="1" spans="1:7">
      <c r="A103" s="149" t="s">
        <v>245</v>
      </c>
      <c r="B103" s="115">
        <v>21</v>
      </c>
      <c r="C103" s="115">
        <v>32</v>
      </c>
      <c r="D103" s="115">
        <v>32</v>
      </c>
      <c r="E103" s="115">
        <v>27</v>
      </c>
      <c r="F103" s="147">
        <f t="shared" si="2"/>
        <v>84.375</v>
      </c>
      <c r="G103" s="147">
        <f t="shared" si="3"/>
        <v>128.571428571429</v>
      </c>
    </row>
    <row r="104" s="54" customFormat="1" ht="17.1" customHeight="1" spans="1:7">
      <c r="A104" s="149" t="s">
        <v>246</v>
      </c>
      <c r="B104" s="115">
        <v>4801</v>
      </c>
      <c r="C104" s="115">
        <v>3848</v>
      </c>
      <c r="D104" s="115">
        <v>3848</v>
      </c>
      <c r="E104" s="115">
        <v>4917</v>
      </c>
      <c r="F104" s="147">
        <f t="shared" si="2"/>
        <v>127.780665280665</v>
      </c>
      <c r="G104" s="147">
        <f t="shared" si="3"/>
        <v>102.416163299313</v>
      </c>
    </row>
    <row r="105" s="54" customFormat="1" ht="17.1" customHeight="1" spans="1:7">
      <c r="A105" s="149" t="s">
        <v>247</v>
      </c>
      <c r="B105" s="115">
        <v>235</v>
      </c>
      <c r="C105" s="115">
        <v>176</v>
      </c>
      <c r="D105" s="115">
        <v>176</v>
      </c>
      <c r="E105" s="115">
        <v>254</v>
      </c>
      <c r="F105" s="147">
        <f t="shared" si="2"/>
        <v>144.318181818182</v>
      </c>
      <c r="G105" s="147">
        <f t="shared" si="3"/>
        <v>108.085106382979</v>
      </c>
    </row>
    <row r="106" s="54" customFormat="1" ht="17.1" customHeight="1" spans="1:7">
      <c r="A106" s="149" t="s">
        <v>248</v>
      </c>
      <c r="B106" s="115">
        <v>754</v>
      </c>
      <c r="C106" s="115">
        <v>430</v>
      </c>
      <c r="D106" s="115">
        <v>430</v>
      </c>
      <c r="E106" s="115">
        <v>794</v>
      </c>
      <c r="F106" s="147">
        <f t="shared" si="2"/>
        <v>184.651162790698</v>
      </c>
      <c r="G106" s="147">
        <f t="shared" si="3"/>
        <v>105.305039787798</v>
      </c>
    </row>
    <row r="107" s="54" customFormat="1" ht="17.1" customHeight="1" spans="1:7">
      <c r="A107" s="149" t="s">
        <v>249</v>
      </c>
      <c r="B107" s="115"/>
      <c r="C107" s="115">
        <v>4</v>
      </c>
      <c r="D107" s="115">
        <v>4</v>
      </c>
      <c r="E107" s="115"/>
      <c r="F107" s="147">
        <f t="shared" si="2"/>
        <v>0</v>
      </c>
      <c r="G107" s="147" t="e">
        <f t="shared" si="3"/>
        <v>#DIV/0!</v>
      </c>
    </row>
    <row r="108" s="54" customFormat="1" ht="17.1" customHeight="1" spans="1:7">
      <c r="A108" s="149" t="s">
        <v>250</v>
      </c>
      <c r="B108" s="115">
        <v>25</v>
      </c>
      <c r="C108" s="115">
        <v>111</v>
      </c>
      <c r="D108" s="115">
        <v>111</v>
      </c>
      <c r="E108" s="115">
        <v>50</v>
      </c>
      <c r="F108" s="147">
        <f t="shared" si="2"/>
        <v>45.045045045045</v>
      </c>
      <c r="G108" s="147">
        <f t="shared" si="3"/>
        <v>200</v>
      </c>
    </row>
    <row r="109" s="54" customFormat="1" ht="17.1" customHeight="1" spans="1:7">
      <c r="A109" s="149" t="s">
        <v>251</v>
      </c>
      <c r="B109" s="115">
        <v>4174</v>
      </c>
      <c r="C109" s="115">
        <v>4211</v>
      </c>
      <c r="D109" s="115">
        <v>4211</v>
      </c>
      <c r="E109" s="115">
        <v>4321</v>
      </c>
      <c r="F109" s="147">
        <f t="shared" si="2"/>
        <v>102.612206126811</v>
      </c>
      <c r="G109" s="147">
        <f t="shared" si="3"/>
        <v>103.521801629133</v>
      </c>
    </row>
    <row r="110" s="54" customFormat="1" ht="17.1" customHeight="1" spans="1:7">
      <c r="A110" s="149" t="s">
        <v>252</v>
      </c>
      <c r="B110" s="115">
        <v>285</v>
      </c>
      <c r="C110" s="115"/>
      <c r="D110" s="115"/>
      <c r="E110" s="115"/>
      <c r="F110" s="147" t="e">
        <f t="shared" si="2"/>
        <v>#DIV/0!</v>
      </c>
      <c r="G110" s="147">
        <f t="shared" si="3"/>
        <v>0</v>
      </c>
    </row>
    <row r="111" s="54" customFormat="1" ht="17.1" customHeight="1" spans="1:7">
      <c r="A111" s="149" t="s">
        <v>253</v>
      </c>
      <c r="B111" s="115">
        <v>315</v>
      </c>
      <c r="C111" s="115">
        <v>405</v>
      </c>
      <c r="D111" s="115">
        <v>405</v>
      </c>
      <c r="E111" s="115">
        <v>291</v>
      </c>
      <c r="F111" s="147">
        <f t="shared" si="2"/>
        <v>71.8518518518519</v>
      </c>
      <c r="G111" s="147">
        <f t="shared" si="3"/>
        <v>92.3809523809524</v>
      </c>
    </row>
    <row r="112" s="54" customFormat="1" ht="17.1" customHeight="1" spans="1:7">
      <c r="A112" s="149" t="s">
        <v>254</v>
      </c>
      <c r="B112" s="115">
        <v>225</v>
      </c>
      <c r="C112" s="115">
        <v>760</v>
      </c>
      <c r="D112" s="115">
        <v>760</v>
      </c>
      <c r="E112" s="115">
        <v>813</v>
      </c>
      <c r="F112" s="147">
        <f t="shared" si="2"/>
        <v>106.973684210526</v>
      </c>
      <c r="G112" s="147">
        <f t="shared" si="3"/>
        <v>361.333333333333</v>
      </c>
    </row>
    <row r="113" s="54" customFormat="1" ht="17.1" customHeight="1" spans="1:7">
      <c r="A113" s="148" t="s">
        <v>125</v>
      </c>
      <c r="B113" s="115">
        <v>27605</v>
      </c>
      <c r="C113" s="115">
        <v>23624</v>
      </c>
      <c r="D113" s="115">
        <v>23624</v>
      </c>
      <c r="E113" s="115">
        <v>14535</v>
      </c>
      <c r="F113" s="147">
        <f t="shared" si="2"/>
        <v>61.5264138164578</v>
      </c>
      <c r="G113" s="147">
        <f t="shared" si="3"/>
        <v>52.6535047998551</v>
      </c>
    </row>
    <row r="114" s="54" customFormat="1" ht="17.1" customHeight="1" spans="1:7">
      <c r="A114" s="149" t="s">
        <v>255</v>
      </c>
      <c r="B114" s="115">
        <v>616</v>
      </c>
      <c r="C114" s="115">
        <v>504</v>
      </c>
      <c r="D114" s="115">
        <v>504</v>
      </c>
      <c r="E114" s="115">
        <v>438</v>
      </c>
      <c r="F114" s="147">
        <f t="shared" si="2"/>
        <v>86.9047619047619</v>
      </c>
      <c r="G114" s="147">
        <f t="shared" si="3"/>
        <v>71.1038961038961</v>
      </c>
    </row>
    <row r="115" s="54" customFormat="1" ht="17.1" customHeight="1" spans="1:7">
      <c r="A115" s="149" t="s">
        <v>256</v>
      </c>
      <c r="B115" s="115">
        <v>4260</v>
      </c>
      <c r="C115" s="115">
        <v>1078</v>
      </c>
      <c r="D115" s="115">
        <v>1078</v>
      </c>
      <c r="E115" s="115">
        <v>2036</v>
      </c>
      <c r="F115" s="147">
        <f t="shared" si="2"/>
        <v>188.86827458256</v>
      </c>
      <c r="G115" s="147">
        <f t="shared" si="3"/>
        <v>47.7934272300469</v>
      </c>
    </row>
    <row r="116" s="54" customFormat="1" ht="17.1" customHeight="1" spans="1:7">
      <c r="A116" s="149" t="s">
        <v>257</v>
      </c>
      <c r="B116" s="115">
        <v>2587</v>
      </c>
      <c r="C116" s="115">
        <v>1100</v>
      </c>
      <c r="D116" s="115">
        <v>1100</v>
      </c>
      <c r="E116" s="115">
        <v>1748</v>
      </c>
      <c r="F116" s="147">
        <f t="shared" si="2"/>
        <v>158.909090909091</v>
      </c>
      <c r="G116" s="147">
        <f t="shared" si="3"/>
        <v>67.5686122922304</v>
      </c>
    </row>
    <row r="117" s="54" customFormat="1" ht="17.1" customHeight="1" spans="1:7">
      <c r="A117" s="149" t="s">
        <v>258</v>
      </c>
      <c r="B117" s="115">
        <v>3473</v>
      </c>
      <c r="C117" s="115">
        <v>2681</v>
      </c>
      <c r="D117" s="115">
        <v>2681</v>
      </c>
      <c r="E117" s="115">
        <v>3803</v>
      </c>
      <c r="F117" s="147">
        <f t="shared" si="2"/>
        <v>141.850055949273</v>
      </c>
      <c r="G117" s="147">
        <f t="shared" si="3"/>
        <v>109.501871580766</v>
      </c>
    </row>
    <row r="118" s="54" customFormat="1" ht="17.1" customHeight="1" spans="1:7">
      <c r="A118" s="149" t="s">
        <v>259</v>
      </c>
      <c r="B118" s="115">
        <v>253</v>
      </c>
      <c r="C118" s="115"/>
      <c r="D118" s="115"/>
      <c r="E118" s="115"/>
      <c r="F118" s="147" t="e">
        <f t="shared" si="2"/>
        <v>#DIV/0!</v>
      </c>
      <c r="G118" s="147">
        <f t="shared" si="3"/>
        <v>0</v>
      </c>
    </row>
    <row r="119" s="54" customFormat="1" ht="17.1" customHeight="1" spans="1:7">
      <c r="A119" s="149" t="s">
        <v>260</v>
      </c>
      <c r="B119" s="115">
        <v>75</v>
      </c>
      <c r="C119" s="115">
        <v>50</v>
      </c>
      <c r="D119" s="115">
        <v>50</v>
      </c>
      <c r="E119" s="115">
        <v>16</v>
      </c>
      <c r="F119" s="147">
        <f t="shared" si="2"/>
        <v>32</v>
      </c>
      <c r="G119" s="147">
        <f t="shared" si="3"/>
        <v>21.3333333333333</v>
      </c>
    </row>
    <row r="120" s="54" customFormat="1" ht="17.1" customHeight="1" spans="1:7">
      <c r="A120" s="149" t="s">
        <v>261</v>
      </c>
      <c r="B120" s="115">
        <v>727</v>
      </c>
      <c r="C120" s="115">
        <v>519</v>
      </c>
      <c r="D120" s="115">
        <v>519</v>
      </c>
      <c r="E120" s="115">
        <v>491</v>
      </c>
      <c r="F120" s="147">
        <f t="shared" si="2"/>
        <v>94.6050096339114</v>
      </c>
      <c r="G120" s="147">
        <f t="shared" si="3"/>
        <v>67.5378266850069</v>
      </c>
    </row>
    <row r="121" s="54" customFormat="1" ht="17.1" customHeight="1" spans="1:7">
      <c r="A121" s="149" t="s">
        <v>262</v>
      </c>
      <c r="B121" s="115">
        <v>2584</v>
      </c>
      <c r="C121" s="115">
        <v>2755</v>
      </c>
      <c r="D121" s="115">
        <v>2755</v>
      </c>
      <c r="E121" s="115">
        <v>2858</v>
      </c>
      <c r="F121" s="147">
        <f t="shared" si="2"/>
        <v>103.738656987296</v>
      </c>
      <c r="G121" s="147">
        <f t="shared" si="3"/>
        <v>110.603715170279</v>
      </c>
    </row>
    <row r="122" s="54" customFormat="1" ht="17.1" customHeight="1" spans="1:7">
      <c r="A122" s="149" t="s">
        <v>263</v>
      </c>
      <c r="B122" s="115">
        <v>12037</v>
      </c>
      <c r="C122" s="115">
        <v>12514</v>
      </c>
      <c r="D122" s="115">
        <v>12514</v>
      </c>
      <c r="E122" s="115">
        <v>262</v>
      </c>
      <c r="F122" s="147">
        <f t="shared" si="2"/>
        <v>2.09365510628097</v>
      </c>
      <c r="G122" s="147">
        <f t="shared" si="3"/>
        <v>2.1766220819141</v>
      </c>
    </row>
    <row r="123" s="54" customFormat="1" ht="17.1" customHeight="1" spans="1:7">
      <c r="A123" s="149" t="s">
        <v>264</v>
      </c>
      <c r="B123" s="115">
        <v>984</v>
      </c>
      <c r="C123" s="115">
        <v>940</v>
      </c>
      <c r="D123" s="115">
        <v>940</v>
      </c>
      <c r="E123" s="115">
        <v>2571</v>
      </c>
      <c r="F123" s="147">
        <f t="shared" si="2"/>
        <v>273.510638297872</v>
      </c>
      <c r="G123" s="147">
        <f t="shared" si="3"/>
        <v>261.280487804878</v>
      </c>
    </row>
    <row r="124" s="54" customFormat="1" ht="17.1" customHeight="1" spans="1:7">
      <c r="A124" s="149" t="s">
        <v>265</v>
      </c>
      <c r="B124" s="115">
        <v>7</v>
      </c>
      <c r="C124" s="115">
        <v>28</v>
      </c>
      <c r="D124" s="115">
        <v>28</v>
      </c>
      <c r="E124" s="115">
        <v>32</v>
      </c>
      <c r="F124" s="147">
        <f t="shared" si="2"/>
        <v>114.285714285714</v>
      </c>
      <c r="G124" s="147">
        <f t="shared" si="3"/>
        <v>457.142857142857</v>
      </c>
    </row>
    <row r="125" s="54" customFormat="1" ht="17.1" customHeight="1" spans="1:7">
      <c r="A125" s="149" t="s">
        <v>266</v>
      </c>
      <c r="B125" s="115"/>
      <c r="C125" s="115">
        <v>229</v>
      </c>
      <c r="D125" s="115">
        <v>229</v>
      </c>
      <c r="E125" s="115">
        <v>259</v>
      </c>
      <c r="F125" s="147"/>
      <c r="G125" s="147"/>
    </row>
    <row r="126" s="54" customFormat="1" ht="17.1" customHeight="1" spans="1:7">
      <c r="A126" s="149" t="s">
        <v>267</v>
      </c>
      <c r="B126" s="115">
        <v>2</v>
      </c>
      <c r="C126" s="115">
        <v>4</v>
      </c>
      <c r="D126" s="115">
        <v>4</v>
      </c>
      <c r="E126" s="115">
        <v>4</v>
      </c>
      <c r="F126" s="147"/>
      <c r="G126" s="147"/>
    </row>
    <row r="127" s="54" customFormat="1" ht="17.1" customHeight="1" spans="1:7">
      <c r="A127" s="149" t="s">
        <v>268</v>
      </c>
      <c r="B127" s="115"/>
      <c r="C127" s="115">
        <v>1222</v>
      </c>
      <c r="D127" s="115">
        <v>1222</v>
      </c>
      <c r="E127" s="115">
        <v>17</v>
      </c>
      <c r="F127" s="147">
        <f t="shared" ref="F127:F190" si="4">E127/D127*100</f>
        <v>1.3911620294599</v>
      </c>
      <c r="G127" s="147" t="e">
        <f t="shared" ref="G127:G190" si="5">E127/B127*100</f>
        <v>#DIV/0!</v>
      </c>
    </row>
    <row r="128" s="54" customFormat="1" ht="17.1" customHeight="1" spans="1:7">
      <c r="A128" s="148" t="s">
        <v>126</v>
      </c>
      <c r="B128" s="115">
        <v>4806</v>
      </c>
      <c r="C128" s="115">
        <v>2651</v>
      </c>
      <c r="D128" s="115">
        <v>2651</v>
      </c>
      <c r="E128" s="115">
        <v>5591</v>
      </c>
      <c r="F128" s="147">
        <f t="shared" si="4"/>
        <v>210.901546586194</v>
      </c>
      <c r="G128" s="147">
        <f t="shared" si="5"/>
        <v>116.333749479817</v>
      </c>
    </row>
    <row r="129" s="54" customFormat="1" ht="17.1" customHeight="1" spans="1:7">
      <c r="A129" s="149" t="s">
        <v>269</v>
      </c>
      <c r="B129" s="115">
        <v>864</v>
      </c>
      <c r="C129" s="115">
        <v>380</v>
      </c>
      <c r="D129" s="115">
        <v>380</v>
      </c>
      <c r="E129" s="115">
        <v>332</v>
      </c>
      <c r="F129" s="147">
        <f t="shared" si="4"/>
        <v>87.3684210526316</v>
      </c>
      <c r="G129" s="147">
        <f t="shared" si="5"/>
        <v>38.4259259259259</v>
      </c>
    </row>
    <row r="130" s="54" customFormat="1" ht="17.1" customHeight="1" spans="1:7">
      <c r="A130" s="149" t="s">
        <v>270</v>
      </c>
      <c r="B130" s="115"/>
      <c r="C130" s="115"/>
      <c r="D130" s="115"/>
      <c r="E130" s="115">
        <v>60</v>
      </c>
      <c r="F130" s="147" t="e">
        <f t="shared" si="4"/>
        <v>#DIV/0!</v>
      </c>
      <c r="G130" s="147" t="e">
        <f t="shared" si="5"/>
        <v>#DIV/0!</v>
      </c>
    </row>
    <row r="131" s="54" customFormat="1" ht="17.1" customHeight="1" spans="1:7">
      <c r="A131" s="149" t="s">
        <v>271</v>
      </c>
      <c r="B131" s="115">
        <v>2101</v>
      </c>
      <c r="C131" s="115">
        <v>1095</v>
      </c>
      <c r="D131" s="115">
        <v>1095</v>
      </c>
      <c r="E131" s="115">
        <v>3314</v>
      </c>
      <c r="F131" s="147">
        <f t="shared" si="4"/>
        <v>302.648401826484</v>
      </c>
      <c r="G131" s="147">
        <f t="shared" si="5"/>
        <v>157.734412184674</v>
      </c>
    </row>
    <row r="132" s="78" customFormat="1" ht="17.1" customHeight="1" spans="1:7">
      <c r="A132" s="149" t="s">
        <v>272</v>
      </c>
      <c r="B132" s="115">
        <v>1023</v>
      </c>
      <c r="C132" s="115"/>
      <c r="D132" s="115"/>
      <c r="E132" s="115"/>
      <c r="F132" s="147" t="e">
        <f t="shared" si="4"/>
        <v>#DIV/0!</v>
      </c>
      <c r="G132" s="147">
        <f t="shared" si="5"/>
        <v>0</v>
      </c>
    </row>
    <row r="133" s="54" customFormat="1" ht="17.1" customHeight="1" spans="1:7">
      <c r="A133" s="149" t="s">
        <v>273</v>
      </c>
      <c r="B133" s="115">
        <v>1495</v>
      </c>
      <c r="C133" s="115"/>
      <c r="D133" s="115"/>
      <c r="E133" s="115">
        <v>1018</v>
      </c>
      <c r="F133" s="147" t="e">
        <f t="shared" si="4"/>
        <v>#DIV/0!</v>
      </c>
      <c r="G133" s="147">
        <f t="shared" si="5"/>
        <v>68.0936454849498</v>
      </c>
    </row>
    <row r="134" s="54" customFormat="1" ht="17.1" customHeight="1" spans="1:7">
      <c r="A134" s="149" t="s">
        <v>274</v>
      </c>
      <c r="B134" s="115">
        <v>16</v>
      </c>
      <c r="C134" s="115">
        <v>385</v>
      </c>
      <c r="D134" s="115">
        <v>385</v>
      </c>
      <c r="E134" s="115">
        <v>590</v>
      </c>
      <c r="F134" s="147">
        <f t="shared" si="4"/>
        <v>153.246753246753</v>
      </c>
      <c r="G134" s="147">
        <f t="shared" si="5"/>
        <v>3687.5</v>
      </c>
    </row>
    <row r="135" s="54" customFormat="1" ht="17.1" customHeight="1" spans="1:7">
      <c r="A135" s="149" t="s">
        <v>275</v>
      </c>
      <c r="B135" s="115"/>
      <c r="C135" s="115"/>
      <c r="D135" s="115"/>
      <c r="E135" s="115"/>
      <c r="F135" s="147" t="e">
        <f t="shared" si="4"/>
        <v>#DIV/0!</v>
      </c>
      <c r="G135" s="147" t="e">
        <f t="shared" si="5"/>
        <v>#DIV/0!</v>
      </c>
    </row>
    <row r="136" s="54" customFormat="1" ht="17.1" customHeight="1" spans="1:7">
      <c r="A136" s="149" t="s">
        <v>276</v>
      </c>
      <c r="B136" s="115"/>
      <c r="C136" s="115"/>
      <c r="D136" s="115"/>
      <c r="E136" s="115"/>
      <c r="F136" s="147" t="e">
        <f t="shared" si="4"/>
        <v>#DIV/0!</v>
      </c>
      <c r="G136" s="147" t="e">
        <f t="shared" si="5"/>
        <v>#DIV/0!</v>
      </c>
    </row>
    <row r="137" s="54" customFormat="1" ht="17.1" customHeight="1" spans="1:7">
      <c r="A137" s="149" t="s">
        <v>277</v>
      </c>
      <c r="B137" s="115"/>
      <c r="C137" s="115"/>
      <c r="D137" s="115"/>
      <c r="E137" s="115"/>
      <c r="F137" s="147" t="e">
        <f t="shared" si="4"/>
        <v>#DIV/0!</v>
      </c>
      <c r="G137" s="147" t="e">
        <f t="shared" si="5"/>
        <v>#DIV/0!</v>
      </c>
    </row>
    <row r="138" s="54" customFormat="1" ht="17.1" customHeight="1" spans="1:7">
      <c r="A138" s="149" t="s">
        <v>278</v>
      </c>
      <c r="B138" s="115"/>
      <c r="C138" s="115"/>
      <c r="D138" s="115"/>
      <c r="E138" s="115"/>
      <c r="F138" s="147" t="e">
        <f t="shared" si="4"/>
        <v>#DIV/0!</v>
      </c>
      <c r="G138" s="147" t="e">
        <f t="shared" si="5"/>
        <v>#DIV/0!</v>
      </c>
    </row>
    <row r="139" s="54" customFormat="1" ht="17.1" customHeight="1" spans="1:7">
      <c r="A139" s="149" t="s">
        <v>279</v>
      </c>
      <c r="B139" s="115">
        <v>60</v>
      </c>
      <c r="C139" s="115"/>
      <c r="D139" s="115"/>
      <c r="E139" s="115">
        <v>10</v>
      </c>
      <c r="F139" s="147" t="e">
        <f t="shared" si="4"/>
        <v>#DIV/0!</v>
      </c>
      <c r="G139" s="147">
        <f t="shared" si="5"/>
        <v>16.6666666666667</v>
      </c>
    </row>
    <row r="140" s="54" customFormat="1" ht="17.1" customHeight="1" spans="1:7">
      <c r="A140" s="149" t="s">
        <v>280</v>
      </c>
      <c r="B140" s="115">
        <v>270</v>
      </c>
      <c r="C140" s="115"/>
      <c r="D140" s="115"/>
      <c r="E140" s="115">
        <v>120</v>
      </c>
      <c r="F140" s="147" t="e">
        <f t="shared" si="4"/>
        <v>#DIV/0!</v>
      </c>
      <c r="G140" s="147">
        <f t="shared" si="5"/>
        <v>44.4444444444444</v>
      </c>
    </row>
    <row r="141" s="54" customFormat="1" ht="17.1" customHeight="1" spans="1:7">
      <c r="A141" s="149" t="s">
        <v>281</v>
      </c>
      <c r="B141" s="115"/>
      <c r="C141" s="115"/>
      <c r="D141" s="115"/>
      <c r="E141" s="115"/>
      <c r="F141" s="147" t="e">
        <f t="shared" si="4"/>
        <v>#DIV/0!</v>
      </c>
      <c r="G141" s="147" t="e">
        <f t="shared" si="5"/>
        <v>#DIV/0!</v>
      </c>
    </row>
    <row r="142" s="54" customFormat="1" ht="17.1" customHeight="1" spans="1:7">
      <c r="A142" s="149" t="s">
        <v>282</v>
      </c>
      <c r="B142" s="115"/>
      <c r="C142" s="115"/>
      <c r="D142" s="115"/>
      <c r="E142" s="115"/>
      <c r="F142" s="147" t="e">
        <f t="shared" si="4"/>
        <v>#DIV/0!</v>
      </c>
      <c r="G142" s="147" t="e">
        <f t="shared" si="5"/>
        <v>#DIV/0!</v>
      </c>
    </row>
    <row r="143" s="54" customFormat="1" ht="17.1" customHeight="1" spans="1:7">
      <c r="A143" s="149" t="s">
        <v>283</v>
      </c>
      <c r="B143" s="115"/>
      <c r="C143" s="115"/>
      <c r="D143" s="115"/>
      <c r="E143" s="115"/>
      <c r="F143" s="147" t="e">
        <f t="shared" si="4"/>
        <v>#DIV/0!</v>
      </c>
      <c r="G143" s="147" t="e">
        <f t="shared" si="5"/>
        <v>#DIV/0!</v>
      </c>
    </row>
    <row r="144" s="54" customFormat="1" ht="17.1" customHeight="1" spans="1:7">
      <c r="A144" s="149" t="s">
        <v>284</v>
      </c>
      <c r="B144" s="115"/>
      <c r="C144" s="115">
        <v>791</v>
      </c>
      <c r="D144" s="115">
        <v>791</v>
      </c>
      <c r="E144" s="115">
        <v>147</v>
      </c>
      <c r="F144" s="147">
        <f t="shared" si="4"/>
        <v>18.5840707964602</v>
      </c>
      <c r="G144" s="147" t="e">
        <f t="shared" si="5"/>
        <v>#DIV/0!</v>
      </c>
    </row>
    <row r="145" s="54" customFormat="1" ht="17.1" customHeight="1" spans="1:7">
      <c r="A145" s="148" t="s">
        <v>127</v>
      </c>
      <c r="B145" s="115">
        <v>32855</v>
      </c>
      <c r="C145" s="115">
        <v>7215</v>
      </c>
      <c r="D145" s="115">
        <v>7215</v>
      </c>
      <c r="E145" s="115">
        <v>29296</v>
      </c>
      <c r="F145" s="147">
        <f t="shared" si="4"/>
        <v>406.042966042966</v>
      </c>
      <c r="G145" s="147">
        <f t="shared" si="5"/>
        <v>89.1675544057221</v>
      </c>
    </row>
    <row r="146" s="54" customFormat="1" ht="17.1" customHeight="1" spans="1:7">
      <c r="A146" s="149" t="s">
        <v>285</v>
      </c>
      <c r="B146" s="115">
        <v>6512</v>
      </c>
      <c r="C146" s="115">
        <v>1945</v>
      </c>
      <c r="D146" s="115">
        <v>1945</v>
      </c>
      <c r="E146" s="115">
        <v>5176</v>
      </c>
      <c r="F146" s="147">
        <f t="shared" si="4"/>
        <v>266.118251928021</v>
      </c>
      <c r="G146" s="147">
        <f t="shared" si="5"/>
        <v>79.4840294840295</v>
      </c>
    </row>
    <row r="147" s="54" customFormat="1" ht="17.1" customHeight="1" spans="1:7">
      <c r="A147" s="149" t="s">
        <v>286</v>
      </c>
      <c r="B147" s="115">
        <v>10</v>
      </c>
      <c r="C147" s="115"/>
      <c r="D147" s="115"/>
      <c r="E147" s="115"/>
      <c r="F147" s="147" t="e">
        <f t="shared" si="4"/>
        <v>#DIV/0!</v>
      </c>
      <c r="G147" s="147">
        <f t="shared" si="5"/>
        <v>0</v>
      </c>
    </row>
    <row r="148" s="54" customFormat="1" ht="17.1" customHeight="1" spans="1:7">
      <c r="A148" s="149" t="s">
        <v>287</v>
      </c>
      <c r="B148" s="115">
        <v>24166</v>
      </c>
      <c r="C148" s="115">
        <v>3563</v>
      </c>
      <c r="D148" s="115">
        <v>3563</v>
      </c>
      <c r="E148" s="115">
        <v>22281</v>
      </c>
      <c r="F148" s="147">
        <f t="shared" si="4"/>
        <v>625.343811394892</v>
      </c>
      <c r="G148" s="147">
        <f t="shared" si="5"/>
        <v>92.1997848216503</v>
      </c>
    </row>
    <row r="149" s="54" customFormat="1" ht="17.1" customHeight="1" spans="1:7">
      <c r="A149" s="149" t="s">
        <v>288</v>
      </c>
      <c r="B149" s="115">
        <v>2016</v>
      </c>
      <c r="C149" s="115">
        <v>1548</v>
      </c>
      <c r="D149" s="115">
        <v>1548</v>
      </c>
      <c r="E149" s="115">
        <v>1561</v>
      </c>
      <c r="F149" s="147">
        <f t="shared" si="4"/>
        <v>100.839793281654</v>
      </c>
      <c r="G149" s="147">
        <f t="shared" si="5"/>
        <v>77.4305555555556</v>
      </c>
    </row>
    <row r="150" s="54" customFormat="1" ht="17.1" customHeight="1" spans="1:7">
      <c r="A150" s="149" t="s">
        <v>289</v>
      </c>
      <c r="B150" s="115"/>
      <c r="C150" s="115"/>
      <c r="D150" s="115"/>
      <c r="E150" s="115"/>
      <c r="F150" s="147" t="e">
        <f t="shared" si="4"/>
        <v>#DIV/0!</v>
      </c>
      <c r="G150" s="147" t="e">
        <f t="shared" si="5"/>
        <v>#DIV/0!</v>
      </c>
    </row>
    <row r="151" s="54" customFormat="1" ht="17.1" customHeight="1" spans="1:7">
      <c r="A151" s="149" t="s">
        <v>290</v>
      </c>
      <c r="B151" s="115">
        <v>151</v>
      </c>
      <c r="C151" s="115">
        <v>159</v>
      </c>
      <c r="D151" s="115">
        <v>159</v>
      </c>
      <c r="E151" s="115">
        <v>278</v>
      </c>
      <c r="F151" s="147">
        <f t="shared" si="4"/>
        <v>174.842767295597</v>
      </c>
      <c r="G151" s="147">
        <f t="shared" si="5"/>
        <v>184.105960264901</v>
      </c>
    </row>
    <row r="152" s="54" customFormat="1" ht="17.1" customHeight="1" spans="1:7">
      <c r="A152" s="148" t="s">
        <v>128</v>
      </c>
      <c r="B152" s="115">
        <v>47516</v>
      </c>
      <c r="C152" s="115">
        <v>21754</v>
      </c>
      <c r="D152" s="115">
        <v>21754</v>
      </c>
      <c r="E152" s="115">
        <v>48217</v>
      </c>
      <c r="F152" s="147">
        <f t="shared" si="4"/>
        <v>221.646593729889</v>
      </c>
      <c r="G152" s="147">
        <f t="shared" si="5"/>
        <v>101.475292533042</v>
      </c>
    </row>
    <row r="153" s="54" customFormat="1" ht="17.1" customHeight="1" spans="1:7">
      <c r="A153" s="149" t="s">
        <v>291</v>
      </c>
      <c r="B153" s="115">
        <v>7949</v>
      </c>
      <c r="C153" s="115">
        <v>3715</v>
      </c>
      <c r="D153" s="115">
        <v>3715</v>
      </c>
      <c r="E153" s="115">
        <v>5860</v>
      </c>
      <c r="F153" s="147">
        <f t="shared" si="4"/>
        <v>157.738896366083</v>
      </c>
      <c r="G153" s="147">
        <f t="shared" si="5"/>
        <v>73.7199647754434</v>
      </c>
    </row>
    <row r="154" s="54" customFormat="1" ht="17.1" customHeight="1" spans="1:7">
      <c r="A154" s="149" t="s">
        <v>292</v>
      </c>
      <c r="B154" s="115">
        <v>3090</v>
      </c>
      <c r="C154" s="115">
        <v>2212</v>
      </c>
      <c r="D154" s="115">
        <v>2212</v>
      </c>
      <c r="E154" s="115">
        <v>2629</v>
      </c>
      <c r="F154" s="147">
        <f t="shared" si="4"/>
        <v>118.851717902351</v>
      </c>
      <c r="G154" s="147">
        <f t="shared" si="5"/>
        <v>85.0809061488673</v>
      </c>
    </row>
    <row r="155" s="54" customFormat="1" ht="17.1" customHeight="1" spans="1:7">
      <c r="A155" s="149" t="s">
        <v>293</v>
      </c>
      <c r="B155" s="115">
        <v>2966</v>
      </c>
      <c r="C155" s="115">
        <v>1318</v>
      </c>
      <c r="D155" s="115">
        <v>1318</v>
      </c>
      <c r="E155" s="115">
        <v>5034</v>
      </c>
      <c r="F155" s="147">
        <f t="shared" si="4"/>
        <v>381.942336874052</v>
      </c>
      <c r="G155" s="147">
        <f t="shared" si="5"/>
        <v>169.723533378287</v>
      </c>
    </row>
    <row r="156" s="54" customFormat="1" ht="17.1" customHeight="1" spans="1:7">
      <c r="A156" s="149" t="s">
        <v>294</v>
      </c>
      <c r="B156" s="115">
        <v>368</v>
      </c>
      <c r="C156" s="115"/>
      <c r="D156" s="115"/>
      <c r="E156" s="115"/>
      <c r="F156" s="147" t="e">
        <f t="shared" si="4"/>
        <v>#DIV/0!</v>
      </c>
      <c r="G156" s="147">
        <f t="shared" si="5"/>
        <v>0</v>
      </c>
    </row>
    <row r="157" s="54" customFormat="1" ht="17.1" customHeight="1" spans="1:7">
      <c r="A157" s="149" t="s">
        <v>295</v>
      </c>
      <c r="B157" s="115"/>
      <c r="C157" s="115"/>
      <c r="D157" s="115"/>
      <c r="E157" s="115"/>
      <c r="F157" s="147" t="e">
        <f t="shared" si="4"/>
        <v>#DIV/0!</v>
      </c>
      <c r="G157" s="147" t="e">
        <f t="shared" si="5"/>
        <v>#DIV/0!</v>
      </c>
    </row>
    <row r="158" s="54" customFormat="1" ht="17.1" customHeight="1" spans="1:7">
      <c r="A158" s="149" t="s">
        <v>296</v>
      </c>
      <c r="B158" s="115">
        <v>14111</v>
      </c>
      <c r="C158" s="115">
        <v>9833</v>
      </c>
      <c r="D158" s="115">
        <v>9833</v>
      </c>
      <c r="E158" s="115">
        <v>13748</v>
      </c>
      <c r="F158" s="147">
        <f t="shared" si="4"/>
        <v>139.814908979965</v>
      </c>
      <c r="G158" s="147">
        <f t="shared" si="5"/>
        <v>97.4275387995181</v>
      </c>
    </row>
    <row r="159" s="54" customFormat="1" ht="17.1" customHeight="1" spans="1:7">
      <c r="A159" s="149" t="s">
        <v>297</v>
      </c>
      <c r="B159" s="115"/>
      <c r="C159" s="115"/>
      <c r="D159" s="115"/>
      <c r="E159" s="115"/>
      <c r="F159" s="147" t="e">
        <f t="shared" si="4"/>
        <v>#DIV/0!</v>
      </c>
      <c r="G159" s="147" t="e">
        <f t="shared" si="5"/>
        <v>#DIV/0!</v>
      </c>
    </row>
    <row r="160" s="54" customFormat="1" ht="17.1" customHeight="1" spans="1:7">
      <c r="A160" s="149" t="s">
        <v>298</v>
      </c>
      <c r="B160" s="115">
        <v>5494</v>
      </c>
      <c r="C160" s="115">
        <v>3335</v>
      </c>
      <c r="D160" s="115">
        <v>3335</v>
      </c>
      <c r="E160" s="115">
        <v>3494</v>
      </c>
      <c r="F160" s="147">
        <f t="shared" si="4"/>
        <v>104.767616191904</v>
      </c>
      <c r="G160" s="147">
        <f t="shared" si="5"/>
        <v>63.5966508918821</v>
      </c>
    </row>
    <row r="161" s="54" customFormat="1" ht="17.1" customHeight="1" spans="1:7">
      <c r="A161" s="149" t="s">
        <v>299</v>
      </c>
      <c r="B161" s="115">
        <v>1748</v>
      </c>
      <c r="C161" s="115">
        <v>1218</v>
      </c>
      <c r="D161" s="115">
        <v>1218</v>
      </c>
      <c r="E161" s="115">
        <v>1984</v>
      </c>
      <c r="F161" s="147">
        <f t="shared" si="4"/>
        <v>162.889983579639</v>
      </c>
      <c r="G161" s="147">
        <f t="shared" si="5"/>
        <v>113.50114416476</v>
      </c>
    </row>
    <row r="162" s="54" customFormat="1" ht="17.1" customHeight="1" spans="1:7">
      <c r="A162" s="149" t="s">
        <v>300</v>
      </c>
      <c r="B162" s="115"/>
      <c r="C162" s="115"/>
      <c r="D162" s="115"/>
      <c r="E162" s="115"/>
      <c r="F162" s="147" t="e">
        <f t="shared" si="4"/>
        <v>#DIV/0!</v>
      </c>
      <c r="G162" s="147" t="e">
        <f t="shared" si="5"/>
        <v>#DIV/0!</v>
      </c>
    </row>
    <row r="163" s="54" customFormat="1" ht="17.1" customHeight="1" spans="1:7">
      <c r="A163" s="149" t="s">
        <v>301</v>
      </c>
      <c r="B163" s="115">
        <v>12158</v>
      </c>
      <c r="C163" s="115">
        <v>123</v>
      </c>
      <c r="D163" s="115">
        <v>123</v>
      </c>
      <c r="E163" s="115">
        <v>15468</v>
      </c>
      <c r="F163" s="147">
        <f t="shared" si="4"/>
        <v>12575.6097560976</v>
      </c>
      <c r="G163" s="147">
        <f t="shared" si="5"/>
        <v>127.224872511926</v>
      </c>
    </row>
    <row r="164" s="54" customFormat="1" ht="17.1" customHeight="1" spans="1:7">
      <c r="A164" s="148" t="s">
        <v>129</v>
      </c>
      <c r="B164" s="115">
        <v>9280</v>
      </c>
      <c r="C164" s="115">
        <v>9712</v>
      </c>
      <c r="D164" s="115">
        <v>9712</v>
      </c>
      <c r="E164" s="115">
        <v>5403</v>
      </c>
      <c r="F164" s="147">
        <f t="shared" si="4"/>
        <v>55.6322075782537</v>
      </c>
      <c r="G164" s="147">
        <f t="shared" si="5"/>
        <v>58.2219827586207</v>
      </c>
    </row>
    <row r="165" s="54" customFormat="1" ht="17.1" customHeight="1" spans="1:7">
      <c r="A165" s="149" t="s">
        <v>302</v>
      </c>
      <c r="B165" s="115">
        <v>7567</v>
      </c>
      <c r="C165" s="115">
        <v>1585</v>
      </c>
      <c r="D165" s="115">
        <v>1585</v>
      </c>
      <c r="E165" s="115">
        <v>1394</v>
      </c>
      <c r="F165" s="147">
        <f t="shared" si="4"/>
        <v>87.9495268138801</v>
      </c>
      <c r="G165" s="147">
        <f t="shared" si="5"/>
        <v>18.42209594291</v>
      </c>
    </row>
    <row r="166" s="54" customFormat="1" ht="17.1" customHeight="1" spans="1:7">
      <c r="A166" s="149" t="s">
        <v>303</v>
      </c>
      <c r="B166" s="115"/>
      <c r="C166" s="115"/>
      <c r="D166" s="115"/>
      <c r="E166" s="115"/>
      <c r="F166" s="147" t="e">
        <f t="shared" si="4"/>
        <v>#DIV/0!</v>
      </c>
      <c r="G166" s="147" t="e">
        <f t="shared" si="5"/>
        <v>#DIV/0!</v>
      </c>
    </row>
    <row r="167" s="54" customFormat="1" ht="17.1" customHeight="1" spans="1:7">
      <c r="A167" s="149" t="s">
        <v>304</v>
      </c>
      <c r="B167" s="115"/>
      <c r="C167" s="115"/>
      <c r="D167" s="115"/>
      <c r="E167" s="115"/>
      <c r="F167" s="147" t="e">
        <f t="shared" si="4"/>
        <v>#DIV/0!</v>
      </c>
      <c r="G167" s="147" t="e">
        <f t="shared" si="5"/>
        <v>#DIV/0!</v>
      </c>
    </row>
    <row r="168" s="54" customFormat="1" ht="17.1" customHeight="1" spans="1:7">
      <c r="A168" s="149" t="s">
        <v>305</v>
      </c>
      <c r="B168" s="115">
        <v>56</v>
      </c>
      <c r="C168" s="115"/>
      <c r="D168" s="115"/>
      <c r="E168" s="115">
        <v>372</v>
      </c>
      <c r="F168" s="147" t="e">
        <f t="shared" si="4"/>
        <v>#DIV/0!</v>
      </c>
      <c r="G168" s="147">
        <f t="shared" si="5"/>
        <v>664.285714285714</v>
      </c>
    </row>
    <row r="169" s="54" customFormat="1" ht="17.1" customHeight="1" spans="1:7">
      <c r="A169" s="149" t="s">
        <v>306</v>
      </c>
      <c r="B169" s="115"/>
      <c r="C169" s="115"/>
      <c r="D169" s="115"/>
      <c r="E169" s="115"/>
      <c r="F169" s="147" t="e">
        <f t="shared" si="4"/>
        <v>#DIV/0!</v>
      </c>
      <c r="G169" s="147" t="e">
        <f t="shared" si="5"/>
        <v>#DIV/0!</v>
      </c>
    </row>
    <row r="170" s="54" customFormat="1" ht="17.1" customHeight="1" spans="1:7">
      <c r="A170" s="149" t="s">
        <v>307</v>
      </c>
      <c r="B170" s="115">
        <v>1657</v>
      </c>
      <c r="C170" s="115">
        <v>8127</v>
      </c>
      <c r="D170" s="115">
        <v>8127</v>
      </c>
      <c r="E170" s="115">
        <v>3637</v>
      </c>
      <c r="F170" s="147">
        <f t="shared" si="4"/>
        <v>44.7520610311308</v>
      </c>
      <c r="G170" s="147">
        <f t="shared" si="5"/>
        <v>219.49305974653</v>
      </c>
    </row>
    <row r="171" s="54" customFormat="1" ht="17.1" customHeight="1" spans="1:7">
      <c r="A171" s="149" t="s">
        <v>308</v>
      </c>
      <c r="B171" s="115"/>
      <c r="C171" s="115"/>
      <c r="D171" s="115"/>
      <c r="E171" s="115"/>
      <c r="F171" s="147" t="e">
        <f t="shared" si="4"/>
        <v>#DIV/0!</v>
      </c>
      <c r="G171" s="147" t="e">
        <f t="shared" si="5"/>
        <v>#DIV/0!</v>
      </c>
    </row>
    <row r="172" s="54" customFormat="1" ht="17.1" customHeight="1" spans="1:7">
      <c r="A172" s="148" t="s">
        <v>130</v>
      </c>
      <c r="B172" s="115">
        <v>45442</v>
      </c>
      <c r="C172" s="115">
        <v>34292</v>
      </c>
      <c r="D172" s="115">
        <v>34292</v>
      </c>
      <c r="E172" s="115">
        <v>28359</v>
      </c>
      <c r="F172" s="147">
        <f t="shared" si="4"/>
        <v>82.6985885920915</v>
      </c>
      <c r="G172" s="147">
        <f t="shared" si="5"/>
        <v>62.4070243387175</v>
      </c>
    </row>
    <row r="173" s="54" customFormat="1" ht="17.1" customHeight="1" spans="1:7">
      <c r="A173" s="149" t="s">
        <v>309</v>
      </c>
      <c r="B173" s="115"/>
      <c r="C173" s="115"/>
      <c r="D173" s="115"/>
      <c r="E173" s="115">
        <v>104</v>
      </c>
      <c r="F173" s="147" t="e">
        <f t="shared" si="4"/>
        <v>#DIV/0!</v>
      </c>
      <c r="G173" s="147" t="e">
        <f t="shared" si="5"/>
        <v>#DIV/0!</v>
      </c>
    </row>
    <row r="174" s="54" customFormat="1" ht="17.1" customHeight="1" spans="1:7">
      <c r="A174" s="149" t="s">
        <v>310</v>
      </c>
      <c r="B174" s="115"/>
      <c r="C174" s="115"/>
      <c r="D174" s="115"/>
      <c r="E174" s="115"/>
      <c r="F174" s="147" t="e">
        <f t="shared" si="4"/>
        <v>#DIV/0!</v>
      </c>
      <c r="G174" s="147" t="e">
        <f t="shared" si="5"/>
        <v>#DIV/0!</v>
      </c>
    </row>
    <row r="175" s="54" customFormat="1" ht="17.1" customHeight="1" spans="1:7">
      <c r="A175" s="149" t="s">
        <v>311</v>
      </c>
      <c r="B175" s="115"/>
      <c r="C175" s="115"/>
      <c r="D175" s="115"/>
      <c r="E175" s="115"/>
      <c r="F175" s="147" t="e">
        <f t="shared" si="4"/>
        <v>#DIV/0!</v>
      </c>
      <c r="G175" s="147" t="e">
        <f t="shared" si="5"/>
        <v>#DIV/0!</v>
      </c>
    </row>
    <row r="176" s="54" customFormat="1" ht="17.1" customHeight="1" spans="1:7">
      <c r="A176" s="149" t="s">
        <v>312</v>
      </c>
      <c r="B176" s="115"/>
      <c r="C176" s="115"/>
      <c r="D176" s="115"/>
      <c r="E176" s="115"/>
      <c r="F176" s="147" t="e">
        <f t="shared" si="4"/>
        <v>#DIV/0!</v>
      </c>
      <c r="G176" s="147" t="e">
        <f t="shared" si="5"/>
        <v>#DIV/0!</v>
      </c>
    </row>
    <row r="177" s="54" customFormat="1" ht="17.1" customHeight="1" spans="1:7">
      <c r="A177" s="149" t="s">
        <v>313</v>
      </c>
      <c r="B177" s="115"/>
      <c r="C177" s="115"/>
      <c r="D177" s="115"/>
      <c r="E177" s="115"/>
      <c r="F177" s="147" t="e">
        <f t="shared" si="4"/>
        <v>#DIV/0!</v>
      </c>
      <c r="G177" s="147" t="e">
        <f t="shared" si="5"/>
        <v>#DIV/0!</v>
      </c>
    </row>
    <row r="178" s="54" customFormat="1" ht="17.1" customHeight="1" spans="1:7">
      <c r="A178" s="149" t="s">
        <v>314</v>
      </c>
      <c r="B178" s="115"/>
      <c r="C178" s="115"/>
      <c r="D178" s="115"/>
      <c r="E178" s="115"/>
      <c r="F178" s="147" t="e">
        <f t="shared" si="4"/>
        <v>#DIV/0!</v>
      </c>
      <c r="G178" s="147" t="e">
        <f t="shared" si="5"/>
        <v>#DIV/0!</v>
      </c>
    </row>
    <row r="179" s="54" customFormat="1" ht="17.1" customHeight="1" spans="1:7">
      <c r="A179" s="149" t="s">
        <v>315</v>
      </c>
      <c r="B179" s="115">
        <v>4732</v>
      </c>
      <c r="C179" s="115">
        <v>246</v>
      </c>
      <c r="D179" s="115">
        <v>246</v>
      </c>
      <c r="E179" s="115">
        <v>1233</v>
      </c>
      <c r="F179" s="147">
        <f t="shared" si="4"/>
        <v>501.219512195122</v>
      </c>
      <c r="G179" s="147">
        <f t="shared" si="5"/>
        <v>26.0566356720203</v>
      </c>
    </row>
    <row r="180" s="54" customFormat="1" ht="17.1" customHeight="1" spans="1:7">
      <c r="A180" s="149" t="s">
        <v>316</v>
      </c>
      <c r="B180" s="115">
        <v>40710</v>
      </c>
      <c r="C180" s="115">
        <v>34046</v>
      </c>
      <c r="D180" s="115">
        <v>34046</v>
      </c>
      <c r="E180" s="115">
        <v>27022</v>
      </c>
      <c r="F180" s="147">
        <f t="shared" si="4"/>
        <v>79.3690888797509</v>
      </c>
      <c r="G180" s="147">
        <f t="shared" si="5"/>
        <v>66.3768115942029</v>
      </c>
    </row>
    <row r="181" s="54" customFormat="1" ht="17.1" customHeight="1" spans="1:7">
      <c r="A181" s="148" t="s">
        <v>131</v>
      </c>
      <c r="B181" s="115">
        <v>1094</v>
      </c>
      <c r="C181" s="115">
        <v>172</v>
      </c>
      <c r="D181" s="115">
        <v>172</v>
      </c>
      <c r="E181" s="115">
        <v>746</v>
      </c>
      <c r="F181" s="147">
        <f t="shared" si="4"/>
        <v>433.720930232558</v>
      </c>
      <c r="G181" s="147">
        <f t="shared" si="5"/>
        <v>68.1901279707495</v>
      </c>
    </row>
    <row r="182" s="54" customFormat="1" ht="17.1" customHeight="1" spans="1:7">
      <c r="A182" s="149" t="s">
        <v>317</v>
      </c>
      <c r="B182" s="115">
        <v>339</v>
      </c>
      <c r="C182" s="115">
        <v>172</v>
      </c>
      <c r="D182" s="115">
        <v>172</v>
      </c>
      <c r="E182" s="115">
        <v>694</v>
      </c>
      <c r="F182" s="147">
        <f t="shared" si="4"/>
        <v>403.488372093023</v>
      </c>
      <c r="G182" s="147">
        <f t="shared" si="5"/>
        <v>204.719764011799</v>
      </c>
    </row>
    <row r="183" s="54" customFormat="1" ht="17.1" customHeight="1" spans="1:7">
      <c r="A183" s="149" t="s">
        <v>318</v>
      </c>
      <c r="B183" s="115"/>
      <c r="C183" s="115"/>
      <c r="D183" s="115"/>
      <c r="E183" s="115"/>
      <c r="F183" s="147" t="e">
        <f t="shared" si="4"/>
        <v>#DIV/0!</v>
      </c>
      <c r="G183" s="147" t="e">
        <f t="shared" si="5"/>
        <v>#DIV/0!</v>
      </c>
    </row>
    <row r="184" s="54" customFormat="1" ht="17.1" customHeight="1" spans="1:7">
      <c r="A184" s="149" t="s">
        <v>319</v>
      </c>
      <c r="B184" s="115"/>
      <c r="C184" s="115"/>
      <c r="D184" s="115"/>
      <c r="E184" s="115"/>
      <c r="F184" s="147" t="e">
        <f t="shared" si="4"/>
        <v>#DIV/0!</v>
      </c>
      <c r="G184" s="147" t="e">
        <f t="shared" si="5"/>
        <v>#DIV/0!</v>
      </c>
    </row>
    <row r="185" s="54" customFormat="1" ht="17.1" customHeight="1" spans="1:7">
      <c r="A185" s="149" t="s">
        <v>320</v>
      </c>
      <c r="B185" s="115">
        <v>755</v>
      </c>
      <c r="C185" s="115"/>
      <c r="D185" s="115"/>
      <c r="E185" s="115">
        <v>52</v>
      </c>
      <c r="F185" s="147" t="e">
        <f t="shared" si="4"/>
        <v>#DIV/0!</v>
      </c>
      <c r="G185" s="147">
        <f t="shared" si="5"/>
        <v>6.88741721854305</v>
      </c>
    </row>
    <row r="186" s="54" customFormat="1" ht="17.1" customHeight="1" spans="1:7">
      <c r="A186" s="148" t="s">
        <v>132</v>
      </c>
      <c r="B186" s="115">
        <v>349</v>
      </c>
      <c r="C186" s="115"/>
      <c r="D186" s="115"/>
      <c r="E186" s="115">
        <v>78</v>
      </c>
      <c r="F186" s="147" t="e">
        <f t="shared" si="4"/>
        <v>#DIV/0!</v>
      </c>
      <c r="G186" s="147">
        <f t="shared" si="5"/>
        <v>22.3495702005731</v>
      </c>
    </row>
    <row r="187" s="54" customFormat="1" ht="17.1" customHeight="1" spans="1:7">
      <c r="A187" s="149" t="s">
        <v>321</v>
      </c>
      <c r="B187" s="115">
        <v>30</v>
      </c>
      <c r="C187" s="115"/>
      <c r="D187" s="115"/>
      <c r="E187" s="115"/>
      <c r="F187" s="147" t="e">
        <f t="shared" si="4"/>
        <v>#DIV/0!</v>
      </c>
      <c r="G187" s="147">
        <f t="shared" si="5"/>
        <v>0</v>
      </c>
    </row>
    <row r="188" s="54" customFormat="1" ht="17.1" customHeight="1" spans="1:7">
      <c r="A188" s="149" t="s">
        <v>322</v>
      </c>
      <c r="B188" s="115">
        <v>10</v>
      </c>
      <c r="C188" s="115"/>
      <c r="D188" s="115"/>
      <c r="E188" s="115">
        <v>30</v>
      </c>
      <c r="F188" s="147" t="e">
        <f t="shared" si="4"/>
        <v>#DIV/0!</v>
      </c>
      <c r="G188" s="147">
        <f t="shared" si="5"/>
        <v>300</v>
      </c>
    </row>
    <row r="189" s="54" customFormat="1" ht="17.1" customHeight="1" spans="1:7">
      <c r="A189" s="149" t="s">
        <v>323</v>
      </c>
      <c r="B189" s="115"/>
      <c r="C189" s="115"/>
      <c r="D189" s="115"/>
      <c r="E189" s="115"/>
      <c r="F189" s="147" t="e">
        <f t="shared" si="4"/>
        <v>#DIV/0!</v>
      </c>
      <c r="G189" s="147" t="e">
        <f t="shared" si="5"/>
        <v>#DIV/0!</v>
      </c>
    </row>
    <row r="190" s="54" customFormat="1" ht="17.1" customHeight="1" spans="1:7">
      <c r="A190" s="149" t="s">
        <v>324</v>
      </c>
      <c r="B190" s="115"/>
      <c r="C190" s="115"/>
      <c r="D190" s="115"/>
      <c r="E190" s="115"/>
      <c r="F190" s="147" t="e">
        <f t="shared" si="4"/>
        <v>#DIV/0!</v>
      </c>
      <c r="G190" s="147" t="e">
        <f t="shared" si="5"/>
        <v>#DIV/0!</v>
      </c>
    </row>
    <row r="191" s="54" customFormat="1" ht="17.1" customHeight="1" spans="1:7">
      <c r="A191" s="149" t="s">
        <v>325</v>
      </c>
      <c r="B191" s="115">
        <v>309</v>
      </c>
      <c r="C191" s="115"/>
      <c r="D191" s="115"/>
      <c r="E191" s="115">
        <v>48</v>
      </c>
      <c r="F191" s="147" t="e">
        <f t="shared" ref="F191:F218" si="6">E191/D191*100</f>
        <v>#DIV/0!</v>
      </c>
      <c r="G191" s="147">
        <f t="shared" ref="G191:G218" si="7">E191/B191*100</f>
        <v>15.5339805825243</v>
      </c>
    </row>
    <row r="192" s="54" customFormat="1" ht="17.1" customHeight="1" spans="1:7">
      <c r="A192" s="148" t="s">
        <v>326</v>
      </c>
      <c r="B192" s="115"/>
      <c r="C192" s="115"/>
      <c r="D192" s="115"/>
      <c r="E192" s="115"/>
      <c r="F192" s="147" t="e">
        <f t="shared" si="6"/>
        <v>#DIV/0!</v>
      </c>
      <c r="G192" s="147" t="e">
        <f t="shared" si="7"/>
        <v>#DIV/0!</v>
      </c>
    </row>
    <row r="193" s="54" customFormat="1" ht="17.1" customHeight="1" spans="1:7">
      <c r="A193" s="149" t="s">
        <v>327</v>
      </c>
      <c r="B193" s="115"/>
      <c r="C193" s="115"/>
      <c r="D193" s="115"/>
      <c r="E193" s="115"/>
      <c r="F193" s="147" t="e">
        <f t="shared" si="6"/>
        <v>#DIV/0!</v>
      </c>
      <c r="G193" s="147" t="e">
        <f t="shared" si="7"/>
        <v>#DIV/0!</v>
      </c>
    </row>
    <row r="194" s="54" customFormat="1" ht="17.1" customHeight="1" spans="1:7">
      <c r="A194" s="149" t="s">
        <v>328</v>
      </c>
      <c r="B194" s="115"/>
      <c r="C194" s="115"/>
      <c r="D194" s="115"/>
      <c r="E194" s="115"/>
      <c r="F194" s="147" t="e">
        <f t="shared" si="6"/>
        <v>#DIV/0!</v>
      </c>
      <c r="G194" s="147" t="e">
        <f t="shared" si="7"/>
        <v>#DIV/0!</v>
      </c>
    </row>
    <row r="195" s="54" customFormat="1" ht="17.1" customHeight="1" spans="1:7">
      <c r="A195" s="149" t="s">
        <v>329</v>
      </c>
      <c r="B195" s="115"/>
      <c r="C195" s="115"/>
      <c r="D195" s="115"/>
      <c r="E195" s="115"/>
      <c r="F195" s="147" t="e">
        <f t="shared" si="6"/>
        <v>#DIV/0!</v>
      </c>
      <c r="G195" s="147" t="e">
        <f t="shared" si="7"/>
        <v>#DIV/0!</v>
      </c>
    </row>
    <row r="196" s="54" customFormat="1" ht="17.1" customHeight="1" spans="1:7">
      <c r="A196" s="149" t="s">
        <v>330</v>
      </c>
      <c r="B196" s="115"/>
      <c r="C196" s="115"/>
      <c r="D196" s="115"/>
      <c r="E196" s="115"/>
      <c r="F196" s="147" t="e">
        <f t="shared" si="6"/>
        <v>#DIV/0!</v>
      </c>
      <c r="G196" s="147" t="e">
        <f t="shared" si="7"/>
        <v>#DIV/0!</v>
      </c>
    </row>
    <row r="197" s="54" customFormat="1" ht="17.1" customHeight="1" spans="1:7">
      <c r="A197" s="149" t="s">
        <v>331</v>
      </c>
      <c r="B197" s="115"/>
      <c r="C197" s="115"/>
      <c r="D197" s="115"/>
      <c r="E197" s="115"/>
      <c r="F197" s="147" t="e">
        <f t="shared" si="6"/>
        <v>#DIV/0!</v>
      </c>
      <c r="G197" s="147" t="e">
        <f t="shared" si="7"/>
        <v>#DIV/0!</v>
      </c>
    </row>
    <row r="198" s="54" customFormat="1" ht="17.1" customHeight="1" spans="1:7">
      <c r="A198" s="149" t="s">
        <v>332</v>
      </c>
      <c r="B198" s="115"/>
      <c r="C198" s="115"/>
      <c r="D198" s="115"/>
      <c r="E198" s="115"/>
      <c r="F198" s="147" t="e">
        <f t="shared" si="6"/>
        <v>#DIV/0!</v>
      </c>
      <c r="G198" s="147" t="e">
        <f t="shared" si="7"/>
        <v>#DIV/0!</v>
      </c>
    </row>
    <row r="199" s="54" customFormat="1" ht="17.1" customHeight="1" spans="1:7">
      <c r="A199" s="149" t="s">
        <v>333</v>
      </c>
      <c r="B199" s="115"/>
      <c r="C199" s="115"/>
      <c r="D199" s="115"/>
      <c r="E199" s="115"/>
      <c r="F199" s="147" t="e">
        <f t="shared" si="6"/>
        <v>#DIV/0!</v>
      </c>
      <c r="G199" s="147" t="e">
        <f t="shared" si="7"/>
        <v>#DIV/0!</v>
      </c>
    </row>
    <row r="200" s="54" customFormat="1" ht="17.1" customHeight="1" spans="1:7">
      <c r="A200" s="149" t="s">
        <v>334</v>
      </c>
      <c r="B200" s="115"/>
      <c r="C200" s="115"/>
      <c r="D200" s="115"/>
      <c r="E200" s="115"/>
      <c r="F200" s="147" t="e">
        <f t="shared" si="6"/>
        <v>#DIV/0!</v>
      </c>
      <c r="G200" s="147" t="e">
        <f t="shared" si="7"/>
        <v>#DIV/0!</v>
      </c>
    </row>
    <row r="201" s="54" customFormat="1" ht="17.1" customHeight="1" spans="1:7">
      <c r="A201" s="149" t="s">
        <v>335</v>
      </c>
      <c r="B201" s="115"/>
      <c r="C201" s="115"/>
      <c r="D201" s="115"/>
      <c r="E201" s="115"/>
      <c r="F201" s="147" t="e">
        <f t="shared" si="6"/>
        <v>#DIV/0!</v>
      </c>
      <c r="G201" s="147" t="e">
        <f t="shared" si="7"/>
        <v>#DIV/0!</v>
      </c>
    </row>
    <row r="202" s="54" customFormat="1" ht="17.1" customHeight="1" spans="1:7">
      <c r="A202" s="148" t="s">
        <v>133</v>
      </c>
      <c r="B202" s="115">
        <v>2913</v>
      </c>
      <c r="C202" s="115">
        <v>1707</v>
      </c>
      <c r="D202" s="115">
        <v>1707</v>
      </c>
      <c r="E202" s="115">
        <v>2245</v>
      </c>
      <c r="F202" s="147">
        <f t="shared" si="6"/>
        <v>131.517281780902</v>
      </c>
      <c r="G202" s="147">
        <f t="shared" si="7"/>
        <v>77.0683144524545</v>
      </c>
    </row>
    <row r="203" s="54" customFormat="1" ht="17.1" customHeight="1" spans="1:7">
      <c r="A203" s="149" t="s">
        <v>336</v>
      </c>
      <c r="B203" s="115">
        <v>2873</v>
      </c>
      <c r="C203" s="115">
        <v>1648</v>
      </c>
      <c r="D203" s="115">
        <v>1648</v>
      </c>
      <c r="E203" s="115">
        <v>2178</v>
      </c>
      <c r="F203" s="147">
        <f t="shared" si="6"/>
        <v>132.160194174757</v>
      </c>
      <c r="G203" s="147">
        <f t="shared" si="7"/>
        <v>75.8092586146885</v>
      </c>
    </row>
    <row r="204" s="54" customFormat="1" ht="17.1" customHeight="1" spans="1:7">
      <c r="A204" s="149" t="s">
        <v>337</v>
      </c>
      <c r="B204" s="115"/>
      <c r="C204" s="115"/>
      <c r="D204" s="115"/>
      <c r="E204" s="115"/>
      <c r="F204" s="147" t="e">
        <f t="shared" si="6"/>
        <v>#DIV/0!</v>
      </c>
      <c r="G204" s="147" t="e">
        <f t="shared" si="7"/>
        <v>#DIV/0!</v>
      </c>
    </row>
    <row r="205" s="54" customFormat="1" ht="17.1" customHeight="1" spans="1:7">
      <c r="A205" s="149" t="s">
        <v>338</v>
      </c>
      <c r="B205" s="115"/>
      <c r="C205" s="115"/>
      <c r="D205" s="115"/>
      <c r="E205" s="115"/>
      <c r="F205" s="147" t="e">
        <f t="shared" si="6"/>
        <v>#DIV/0!</v>
      </c>
      <c r="G205" s="147" t="e">
        <f t="shared" si="7"/>
        <v>#DIV/0!</v>
      </c>
    </row>
    <row r="206" s="54" customFormat="1" ht="17.1" customHeight="1" spans="1:7">
      <c r="A206" s="149" t="s">
        <v>339</v>
      </c>
      <c r="B206" s="115"/>
      <c r="C206" s="115"/>
      <c r="D206" s="115"/>
      <c r="E206" s="115"/>
      <c r="F206" s="147" t="e">
        <f t="shared" si="6"/>
        <v>#DIV/0!</v>
      </c>
      <c r="G206" s="147" t="e">
        <f t="shared" si="7"/>
        <v>#DIV/0!</v>
      </c>
    </row>
    <row r="207" s="54" customFormat="1" ht="17.1" customHeight="1" spans="1:7">
      <c r="A207" s="149" t="s">
        <v>340</v>
      </c>
      <c r="B207" s="115">
        <v>40</v>
      </c>
      <c r="C207" s="115">
        <v>59</v>
      </c>
      <c r="D207" s="115">
        <v>59</v>
      </c>
      <c r="E207" s="115">
        <v>67</v>
      </c>
      <c r="F207" s="147">
        <f t="shared" si="6"/>
        <v>113.559322033898</v>
      </c>
      <c r="G207" s="147">
        <f t="shared" si="7"/>
        <v>167.5</v>
      </c>
    </row>
    <row r="208" s="54" customFormat="1" ht="17.1" customHeight="1" spans="1:7">
      <c r="A208" s="149" t="s">
        <v>341</v>
      </c>
      <c r="B208" s="115"/>
      <c r="C208" s="115"/>
      <c r="D208" s="115"/>
      <c r="E208" s="115"/>
      <c r="F208" s="147" t="e">
        <f t="shared" si="6"/>
        <v>#DIV/0!</v>
      </c>
      <c r="G208" s="147" t="e">
        <f t="shared" si="7"/>
        <v>#DIV/0!</v>
      </c>
    </row>
    <row r="209" s="142" customFormat="1" ht="17.1" customHeight="1" spans="1:7">
      <c r="A209" s="148" t="s">
        <v>134</v>
      </c>
      <c r="B209" s="115">
        <v>4490</v>
      </c>
      <c r="C209" s="115">
        <v>669</v>
      </c>
      <c r="D209" s="115">
        <v>669</v>
      </c>
      <c r="E209" s="115">
        <v>1608</v>
      </c>
      <c r="F209" s="147">
        <f t="shared" si="6"/>
        <v>240.358744394619</v>
      </c>
      <c r="G209" s="147">
        <f t="shared" si="7"/>
        <v>35.8129175946548</v>
      </c>
    </row>
    <row r="210" s="54" customFormat="1" ht="17.1" customHeight="1" spans="1:7">
      <c r="A210" s="149" t="s">
        <v>342</v>
      </c>
      <c r="B210" s="115">
        <v>4490</v>
      </c>
      <c r="C210" s="115">
        <v>669</v>
      </c>
      <c r="D210" s="115">
        <v>669</v>
      </c>
      <c r="E210" s="115">
        <v>1608</v>
      </c>
      <c r="F210" s="147">
        <f t="shared" si="6"/>
        <v>240.358744394619</v>
      </c>
      <c r="G210" s="147">
        <f t="shared" si="7"/>
        <v>35.8129175946548</v>
      </c>
    </row>
    <row r="211" s="54" customFormat="1" ht="17.1" customHeight="1" spans="1:7">
      <c r="A211" s="149" t="s">
        <v>343</v>
      </c>
      <c r="B211" s="115"/>
      <c r="C211" s="115"/>
      <c r="D211" s="115"/>
      <c r="E211" s="115"/>
      <c r="F211" s="147" t="e">
        <f t="shared" si="6"/>
        <v>#DIV/0!</v>
      </c>
      <c r="G211" s="147" t="e">
        <f t="shared" si="7"/>
        <v>#DIV/0!</v>
      </c>
    </row>
    <row r="212" s="54" customFormat="1" ht="17.1" customHeight="1" spans="1:7">
      <c r="A212" s="149" t="s">
        <v>344</v>
      </c>
      <c r="B212" s="115"/>
      <c r="C212" s="115"/>
      <c r="D212" s="115"/>
      <c r="E212" s="115"/>
      <c r="F212" s="147" t="e">
        <f t="shared" si="6"/>
        <v>#DIV/0!</v>
      </c>
      <c r="G212" s="147" t="e">
        <f t="shared" si="7"/>
        <v>#DIV/0!</v>
      </c>
    </row>
    <row r="213" s="54" customFormat="1" ht="17.1" customHeight="1" spans="1:7">
      <c r="A213" s="148" t="s">
        <v>135</v>
      </c>
      <c r="B213" s="115">
        <v>113</v>
      </c>
      <c r="C213" s="115">
        <v>119</v>
      </c>
      <c r="D213" s="115">
        <v>119</v>
      </c>
      <c r="E213" s="115">
        <v>107</v>
      </c>
      <c r="F213" s="147">
        <f t="shared" si="6"/>
        <v>89.9159663865546</v>
      </c>
      <c r="G213" s="147">
        <f t="shared" si="7"/>
        <v>94.6902654867257</v>
      </c>
    </row>
    <row r="214" s="54" customFormat="1" ht="17.1" customHeight="1" spans="1:7">
      <c r="A214" s="149" t="s">
        <v>345</v>
      </c>
      <c r="B214" s="115">
        <v>65</v>
      </c>
      <c r="C214" s="115">
        <v>119</v>
      </c>
      <c r="D214" s="115">
        <v>119</v>
      </c>
      <c r="E214" s="115">
        <v>107</v>
      </c>
      <c r="F214" s="147">
        <f t="shared" si="6"/>
        <v>89.9159663865546</v>
      </c>
      <c r="G214" s="147">
        <f t="shared" si="7"/>
        <v>164.615384615385</v>
      </c>
    </row>
    <row r="215" s="142" customFormat="1" ht="17.1" customHeight="1" spans="1:7">
      <c r="A215" s="149" t="s">
        <v>346</v>
      </c>
      <c r="B215" s="115">
        <v>18</v>
      </c>
      <c r="C215" s="115"/>
      <c r="D215" s="115"/>
      <c r="E215" s="115"/>
      <c r="F215" s="147" t="e">
        <f t="shared" si="6"/>
        <v>#DIV/0!</v>
      </c>
      <c r="G215" s="147">
        <f t="shared" si="7"/>
        <v>0</v>
      </c>
    </row>
    <row r="216" s="142" customFormat="1" ht="17.1" customHeight="1" spans="1:7">
      <c r="A216" s="149" t="s">
        <v>347</v>
      </c>
      <c r="B216" s="115"/>
      <c r="C216" s="115"/>
      <c r="D216" s="115"/>
      <c r="E216" s="115"/>
      <c r="F216" s="147" t="e">
        <f t="shared" si="6"/>
        <v>#DIV/0!</v>
      </c>
      <c r="G216" s="147" t="e">
        <f t="shared" si="7"/>
        <v>#DIV/0!</v>
      </c>
    </row>
    <row r="217" s="142" customFormat="1" ht="17.1" customHeight="1" spans="1:7">
      <c r="A217" s="149" t="s">
        <v>348</v>
      </c>
      <c r="B217" s="115">
        <v>20</v>
      </c>
      <c r="C217" s="115"/>
      <c r="D217" s="115"/>
      <c r="E217" s="115"/>
      <c r="F217" s="147" t="e">
        <f t="shared" si="6"/>
        <v>#DIV/0!</v>
      </c>
      <c r="G217" s="147">
        <f t="shared" si="7"/>
        <v>0</v>
      </c>
    </row>
    <row r="218" s="142" customFormat="1" ht="17.1" customHeight="1" spans="1:7">
      <c r="A218" s="149" t="s">
        <v>349</v>
      </c>
      <c r="B218" s="115">
        <v>10</v>
      </c>
      <c r="C218" s="115"/>
      <c r="D218" s="115"/>
      <c r="E218" s="115"/>
      <c r="F218" s="147" t="e">
        <f t="shared" si="6"/>
        <v>#DIV/0!</v>
      </c>
      <c r="G218" s="147">
        <f t="shared" si="7"/>
        <v>0</v>
      </c>
    </row>
    <row r="219" s="142" customFormat="1" ht="17.1" customHeight="1" spans="1:7">
      <c r="A219" s="148" t="s">
        <v>136</v>
      </c>
      <c r="B219" s="115">
        <v>1637</v>
      </c>
      <c r="C219" s="115">
        <v>1038</v>
      </c>
      <c r="D219" s="115">
        <v>1038</v>
      </c>
      <c r="E219" s="115">
        <v>3167</v>
      </c>
      <c r="F219" s="147"/>
      <c r="G219" s="147"/>
    </row>
    <row r="220" s="142" customFormat="1" ht="17.1" customHeight="1" spans="1:7">
      <c r="A220" s="149" t="s">
        <v>350</v>
      </c>
      <c r="B220" s="115">
        <v>478</v>
      </c>
      <c r="C220" s="115">
        <v>536</v>
      </c>
      <c r="D220" s="115">
        <v>536</v>
      </c>
      <c r="E220" s="115">
        <v>1226</v>
      </c>
      <c r="F220" s="147"/>
      <c r="G220" s="147"/>
    </row>
    <row r="221" s="142" customFormat="1" ht="17.1" customHeight="1" spans="1:7">
      <c r="A221" s="149" t="s">
        <v>351</v>
      </c>
      <c r="B221" s="115">
        <v>408</v>
      </c>
      <c r="C221" s="115">
        <v>435</v>
      </c>
      <c r="D221" s="115">
        <v>435</v>
      </c>
      <c r="E221" s="115">
        <v>513</v>
      </c>
      <c r="F221" s="147"/>
      <c r="G221" s="147"/>
    </row>
    <row r="222" s="142" customFormat="1" ht="17.1" customHeight="1" spans="1:7">
      <c r="A222" s="149" t="s">
        <v>352</v>
      </c>
      <c r="B222" s="115">
        <v>28</v>
      </c>
      <c r="C222" s="115"/>
      <c r="D222" s="115"/>
      <c r="E222" s="115">
        <v>271</v>
      </c>
      <c r="F222" s="147"/>
      <c r="G222" s="147"/>
    </row>
    <row r="223" s="142" customFormat="1" ht="17.1" customHeight="1" spans="1:7">
      <c r="A223" s="149" t="s">
        <v>339</v>
      </c>
      <c r="B223" s="115">
        <v>8</v>
      </c>
      <c r="C223" s="115">
        <v>10</v>
      </c>
      <c r="D223" s="115">
        <v>10</v>
      </c>
      <c r="E223" s="115">
        <v>12</v>
      </c>
      <c r="F223" s="147"/>
      <c r="G223" s="147"/>
    </row>
    <row r="224" s="142" customFormat="1" ht="17.1" customHeight="1" spans="1:7">
      <c r="A224" s="149" t="s">
        <v>353</v>
      </c>
      <c r="B224" s="115">
        <v>15</v>
      </c>
      <c r="C224" s="115">
        <v>57</v>
      </c>
      <c r="D224" s="115">
        <v>57</v>
      </c>
      <c r="E224" s="115">
        <v>500</v>
      </c>
      <c r="F224" s="147"/>
      <c r="G224" s="147"/>
    </row>
    <row r="225" s="142" customFormat="1" ht="17.1" customHeight="1" spans="1:7">
      <c r="A225" s="149" t="s">
        <v>354</v>
      </c>
      <c r="B225" s="115">
        <v>700</v>
      </c>
      <c r="C225" s="115"/>
      <c r="D225" s="115"/>
      <c r="E225" s="115">
        <v>335</v>
      </c>
      <c r="F225" s="147"/>
      <c r="G225" s="147"/>
    </row>
    <row r="226" s="142" customFormat="1" ht="17.1" customHeight="1" spans="1:7">
      <c r="A226" s="149" t="s">
        <v>355</v>
      </c>
      <c r="B226" s="115"/>
      <c r="C226" s="115"/>
      <c r="D226" s="115"/>
      <c r="E226" s="115">
        <v>310</v>
      </c>
      <c r="F226" s="147"/>
      <c r="G226" s="147"/>
    </row>
    <row r="227" s="54" customFormat="1" ht="17.1" customHeight="1" spans="1:7">
      <c r="A227" s="148" t="s">
        <v>138</v>
      </c>
      <c r="B227" s="115"/>
      <c r="C227" s="115">
        <v>3800</v>
      </c>
      <c r="D227" s="115">
        <v>3800</v>
      </c>
      <c r="E227" s="115"/>
      <c r="F227" s="147">
        <f t="shared" ref="F227:F230" si="8">E227/D227*100</f>
        <v>0</v>
      </c>
      <c r="G227" s="147" t="e">
        <f t="shared" ref="G227:G230" si="9">E227/B227*100</f>
        <v>#DIV/0!</v>
      </c>
    </row>
    <row r="228" s="54" customFormat="1" ht="17.1" customHeight="1" spans="1:7">
      <c r="A228" s="148" t="s">
        <v>356</v>
      </c>
      <c r="B228" s="115">
        <v>3745</v>
      </c>
      <c r="C228" s="115">
        <v>2709</v>
      </c>
      <c r="D228" s="115">
        <v>2709</v>
      </c>
      <c r="E228" s="115">
        <v>12112</v>
      </c>
      <c r="F228" s="147">
        <f t="shared" si="8"/>
        <v>447.102251753415</v>
      </c>
      <c r="G228" s="147">
        <f t="shared" si="9"/>
        <v>323.417890520694</v>
      </c>
    </row>
    <row r="229" s="54" customFormat="1" ht="17.1" customHeight="1" spans="1:7">
      <c r="A229" s="149" t="s">
        <v>357</v>
      </c>
      <c r="B229" s="115"/>
      <c r="C229" s="115">
        <v>2700</v>
      </c>
      <c r="D229" s="115">
        <v>2700</v>
      </c>
      <c r="E229" s="115"/>
      <c r="F229" s="147">
        <f t="shared" si="8"/>
        <v>0</v>
      </c>
      <c r="G229" s="147" t="e">
        <f t="shared" si="9"/>
        <v>#DIV/0!</v>
      </c>
    </row>
    <row r="230" s="54" customFormat="1" ht="17.1" customHeight="1" spans="1:7">
      <c r="A230" s="149" t="s">
        <v>358</v>
      </c>
      <c r="B230" s="115">
        <v>3745</v>
      </c>
      <c r="C230" s="115">
        <v>9</v>
      </c>
      <c r="D230" s="115">
        <v>9</v>
      </c>
      <c r="E230" s="115">
        <v>12112</v>
      </c>
      <c r="F230" s="147">
        <f t="shared" si="8"/>
        <v>134577.777777778</v>
      </c>
      <c r="G230" s="147">
        <f t="shared" si="9"/>
        <v>323.417890520694</v>
      </c>
    </row>
    <row r="231" s="54" customFormat="1" ht="17.1" customHeight="1" spans="1:7">
      <c r="A231" s="148" t="s">
        <v>139</v>
      </c>
      <c r="B231" s="115">
        <v>3618</v>
      </c>
      <c r="C231" s="115">
        <v>3195</v>
      </c>
      <c r="D231" s="115">
        <v>3195</v>
      </c>
      <c r="E231" s="115">
        <v>3253</v>
      </c>
      <c r="F231" s="147"/>
      <c r="G231" s="147"/>
    </row>
    <row r="232" s="54" customFormat="1" ht="17.1" customHeight="1" spans="1:7">
      <c r="A232" s="149" t="s">
        <v>359</v>
      </c>
      <c r="B232" s="115"/>
      <c r="C232" s="115"/>
      <c r="D232" s="115"/>
      <c r="E232" s="115"/>
      <c r="F232" s="147"/>
      <c r="G232" s="147"/>
    </row>
    <row r="233" s="54" customFormat="1" ht="17.1" customHeight="1" spans="1:7">
      <c r="A233" s="149" t="s">
        <v>360</v>
      </c>
      <c r="B233" s="115"/>
      <c r="C233" s="115"/>
      <c r="D233" s="115"/>
      <c r="E233" s="115"/>
      <c r="F233" s="147"/>
      <c r="G233" s="147"/>
    </row>
    <row r="234" s="54" customFormat="1" ht="17.1" customHeight="1" spans="1:7">
      <c r="A234" s="149" t="s">
        <v>361</v>
      </c>
      <c r="B234" s="115">
        <v>3618</v>
      </c>
      <c r="C234" s="115">
        <v>3195</v>
      </c>
      <c r="D234" s="115">
        <v>3195</v>
      </c>
      <c r="E234" s="115">
        <v>3253</v>
      </c>
      <c r="F234" s="147"/>
      <c r="G234" s="147"/>
    </row>
    <row r="235" s="54" customFormat="1" ht="17.1" customHeight="1" spans="1:7">
      <c r="A235" s="148" t="s">
        <v>140</v>
      </c>
      <c r="B235" s="115"/>
      <c r="C235" s="115"/>
      <c r="D235" s="115"/>
      <c r="E235" s="115">
        <v>24</v>
      </c>
      <c r="F235" s="147"/>
      <c r="G235" s="147"/>
    </row>
    <row r="236" s="54" customFormat="1" ht="17.1" customHeight="1" spans="1:7">
      <c r="A236" s="149" t="s">
        <v>362</v>
      </c>
      <c r="B236" s="115"/>
      <c r="C236" s="115"/>
      <c r="D236" s="115"/>
      <c r="E236" s="115"/>
      <c r="F236" s="147"/>
      <c r="G236" s="147"/>
    </row>
    <row r="237" s="54" customFormat="1" ht="17.1" customHeight="1" spans="1:7">
      <c r="A237" s="149" t="s">
        <v>363</v>
      </c>
      <c r="B237" s="115"/>
      <c r="C237" s="115"/>
      <c r="D237" s="115"/>
      <c r="E237" s="115"/>
      <c r="F237" s="147"/>
      <c r="G237" s="147"/>
    </row>
    <row r="238" s="54" customFormat="1" ht="17.1" customHeight="1" spans="1:7">
      <c r="A238" s="152" t="s">
        <v>364</v>
      </c>
      <c r="B238" s="115"/>
      <c r="C238" s="115"/>
      <c r="D238" s="115"/>
      <c r="E238" s="115">
        <v>24</v>
      </c>
      <c r="F238" s="147"/>
      <c r="G238" s="147"/>
    </row>
  </sheetData>
  <mergeCells count="2">
    <mergeCell ref="A1:G1"/>
    <mergeCell ref="A2:G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0"/>
  <sheetViews>
    <sheetView workbookViewId="0">
      <selection activeCell="A2" sqref="A2"/>
    </sheetView>
  </sheetViews>
  <sheetFormatPr defaultColWidth="7.625" defaultRowHeight="12.75" outlineLevelCol="1"/>
  <cols>
    <col min="1" max="1" width="33.325" style="5" customWidth="1"/>
    <col min="2" max="2" width="28.3166666666667" style="5" customWidth="1"/>
    <col min="3" max="3" width="8.54166666666667" style="5"/>
    <col min="4" max="16384" width="7.625" style="5"/>
  </cols>
  <sheetData>
    <row r="1" s="5" customFormat="1" ht="34" customHeight="1" spans="1:2">
      <c r="A1" s="136" t="s">
        <v>365</v>
      </c>
      <c r="B1" s="136"/>
    </row>
    <row r="3" s="5" customFormat="1" ht="17" customHeight="1" spans="2:2">
      <c r="B3" s="137" t="s">
        <v>116</v>
      </c>
    </row>
    <row r="4" s="5" customFormat="1" ht="16" customHeight="1" spans="1:2">
      <c r="A4" s="138" t="s">
        <v>366</v>
      </c>
      <c r="B4" s="139" t="s">
        <v>367</v>
      </c>
    </row>
    <row r="5" s="5" customFormat="1" ht="16" customHeight="1" spans="1:2">
      <c r="A5" s="140" t="s">
        <v>368</v>
      </c>
      <c r="B5" s="13">
        <v>47999.89</v>
      </c>
    </row>
    <row r="6" s="5" customFormat="1" ht="16" customHeight="1" spans="1:2">
      <c r="A6" s="140" t="s">
        <v>369</v>
      </c>
      <c r="B6" s="13">
        <v>20104.34</v>
      </c>
    </row>
    <row r="7" s="5" customFormat="1" ht="16" customHeight="1" spans="1:2">
      <c r="A7" s="140" t="s">
        <v>370</v>
      </c>
      <c r="B7" s="13">
        <v>4393.78</v>
      </c>
    </row>
    <row r="8" s="5" customFormat="1" ht="16" customHeight="1" spans="1:2">
      <c r="A8" s="140" t="s">
        <v>371</v>
      </c>
      <c r="B8" s="13">
        <v>1751.53</v>
      </c>
    </row>
    <row r="9" s="5" customFormat="1" ht="16" customHeight="1" spans="1:2">
      <c r="A9" s="140" t="s">
        <v>372</v>
      </c>
      <c r="B9" s="13">
        <v>1206.66</v>
      </c>
    </row>
    <row r="10" s="5" customFormat="1" ht="16" customHeight="1" spans="1:2">
      <c r="A10" s="140" t="s">
        <v>373</v>
      </c>
      <c r="B10" s="13">
        <v>9962.07</v>
      </c>
    </row>
    <row r="11" s="5" customFormat="1" ht="16" customHeight="1" spans="1:2">
      <c r="A11" s="140" t="s">
        <v>374</v>
      </c>
      <c r="B11" s="13">
        <v>5572.25</v>
      </c>
    </row>
    <row r="12" s="5" customFormat="1" ht="16" customHeight="1" spans="1:2">
      <c r="A12" s="140" t="s">
        <v>375</v>
      </c>
      <c r="B12" s="13">
        <v>750.16</v>
      </c>
    </row>
    <row r="13" s="5" customFormat="1" ht="16" customHeight="1" spans="1:2">
      <c r="A13" s="140" t="s">
        <v>376</v>
      </c>
      <c r="B13" s="13">
        <v>2795.6</v>
      </c>
    </row>
    <row r="14" s="5" customFormat="1" ht="16" customHeight="1" spans="1:2">
      <c r="A14" s="140" t="s">
        <v>377</v>
      </c>
      <c r="B14" s="13">
        <v>29.44</v>
      </c>
    </row>
    <row r="15" s="5" customFormat="1" ht="16" customHeight="1" spans="1:2">
      <c r="A15" s="140" t="s">
        <v>378</v>
      </c>
      <c r="B15" s="13">
        <v>382.91</v>
      </c>
    </row>
    <row r="16" s="5" customFormat="1" ht="16" customHeight="1" spans="1:2">
      <c r="A16" s="140" t="s">
        <v>379</v>
      </c>
      <c r="B16" s="13">
        <v>94.62</v>
      </c>
    </row>
    <row r="17" s="5" customFormat="1" ht="16" customHeight="1" spans="1:2">
      <c r="A17" s="140" t="s">
        <v>380</v>
      </c>
      <c r="B17" s="13">
        <v>0</v>
      </c>
    </row>
    <row r="18" s="5" customFormat="1" ht="16" customHeight="1" spans="1:2">
      <c r="A18" s="140" t="s">
        <v>381</v>
      </c>
      <c r="B18" s="13">
        <v>956.54</v>
      </c>
    </row>
    <row r="19" s="5" customFormat="1" ht="16" customHeight="1" spans="1:2">
      <c r="A19" s="140" t="s">
        <v>382</v>
      </c>
      <c r="B19" s="13">
        <v>11933.59</v>
      </c>
    </row>
    <row r="20" s="5" customFormat="1" ht="16" customHeight="1" spans="1:2">
      <c r="A20" s="140" t="s">
        <v>383</v>
      </c>
      <c r="B20" s="13">
        <v>2570.34</v>
      </c>
    </row>
    <row r="21" s="5" customFormat="1" ht="16" customHeight="1" spans="1:2">
      <c r="A21" s="140" t="s">
        <v>384</v>
      </c>
      <c r="B21" s="13">
        <v>653.03</v>
      </c>
    </row>
    <row r="22" s="5" customFormat="1" ht="16" customHeight="1" spans="1:2">
      <c r="A22" s="140" t="s">
        <v>385</v>
      </c>
      <c r="B22" s="13">
        <v>80.33</v>
      </c>
    </row>
    <row r="23" s="5" customFormat="1" ht="16" customHeight="1" spans="1:2">
      <c r="A23" s="140" t="s">
        <v>386</v>
      </c>
      <c r="B23" s="13">
        <v>1.04</v>
      </c>
    </row>
    <row r="24" s="5" customFormat="1" ht="16" customHeight="1" spans="1:2">
      <c r="A24" s="140" t="s">
        <v>387</v>
      </c>
      <c r="B24" s="13">
        <v>184.46</v>
      </c>
    </row>
    <row r="25" s="5" customFormat="1" ht="16" customHeight="1" spans="1:2">
      <c r="A25" s="140" t="s">
        <v>388</v>
      </c>
      <c r="B25" s="13">
        <v>576.93</v>
      </c>
    </row>
    <row r="26" s="5" customFormat="1" ht="16" customHeight="1" spans="1:2">
      <c r="A26" s="140" t="s">
        <v>389</v>
      </c>
      <c r="B26" s="13">
        <v>141.09</v>
      </c>
    </row>
    <row r="27" s="5" customFormat="1" ht="16" customHeight="1" spans="1:2">
      <c r="A27" s="140" t="s">
        <v>390</v>
      </c>
      <c r="B27" s="13">
        <v>28.38</v>
      </c>
    </row>
    <row r="28" s="5" customFormat="1" ht="16" customHeight="1" spans="1:2">
      <c r="A28" s="140" t="s">
        <v>391</v>
      </c>
      <c r="B28" s="13">
        <v>213.7</v>
      </c>
    </row>
    <row r="29" s="5" customFormat="1" ht="16" customHeight="1" spans="1:2">
      <c r="A29" s="140" t="s">
        <v>392</v>
      </c>
      <c r="B29" s="13">
        <v>438.02</v>
      </c>
    </row>
    <row r="30" s="5" customFormat="1" ht="16" customHeight="1" spans="1:2">
      <c r="A30" s="140" t="s">
        <v>393</v>
      </c>
      <c r="B30" s="13">
        <v>0</v>
      </c>
    </row>
    <row r="31" s="5" customFormat="1" ht="16" customHeight="1" spans="1:2">
      <c r="A31" s="140" t="s">
        <v>394</v>
      </c>
      <c r="B31" s="13">
        <v>995.87</v>
      </c>
    </row>
    <row r="32" s="5" customFormat="1" ht="16" customHeight="1" spans="1:2">
      <c r="A32" s="140" t="s">
        <v>395</v>
      </c>
      <c r="B32" s="13">
        <v>56.74</v>
      </c>
    </row>
    <row r="33" s="5" customFormat="1" ht="16" customHeight="1" spans="1:2">
      <c r="A33" s="140" t="s">
        <v>396</v>
      </c>
      <c r="B33" s="13">
        <v>119.6</v>
      </c>
    </row>
    <row r="34" s="5" customFormat="1" ht="16" customHeight="1" spans="1:2">
      <c r="A34" s="140" t="s">
        <v>397</v>
      </c>
      <c r="B34" s="13">
        <v>269.64</v>
      </c>
    </row>
    <row r="35" s="5" customFormat="1" ht="16" customHeight="1" spans="1:2">
      <c r="A35" s="140" t="s">
        <v>398</v>
      </c>
      <c r="B35" s="13">
        <v>814.68</v>
      </c>
    </row>
    <row r="36" s="5" customFormat="1" ht="16" customHeight="1" spans="1:2">
      <c r="A36" s="140" t="s">
        <v>399</v>
      </c>
      <c r="B36" s="13">
        <v>49.15</v>
      </c>
    </row>
    <row r="37" s="5" customFormat="1" ht="16" customHeight="1" spans="1:2">
      <c r="A37" s="140" t="s">
        <v>400</v>
      </c>
      <c r="B37" s="13">
        <v>56.1</v>
      </c>
    </row>
    <row r="38" s="5" customFormat="1" ht="16" customHeight="1" spans="1:2">
      <c r="A38" s="140" t="s">
        <v>401</v>
      </c>
      <c r="B38" s="13">
        <v>1.67</v>
      </c>
    </row>
    <row r="39" s="5" customFormat="1" ht="16" customHeight="1" spans="1:2">
      <c r="A39" s="140" t="s">
        <v>402</v>
      </c>
      <c r="B39" s="13">
        <v>1246.74</v>
      </c>
    </row>
    <row r="40" s="5" customFormat="1" ht="16" customHeight="1" spans="1:2">
      <c r="A40" s="140" t="s">
        <v>403</v>
      </c>
      <c r="B40" s="13">
        <v>554.37</v>
      </c>
    </row>
    <row r="41" s="5" customFormat="1" ht="16" customHeight="1" spans="1:2">
      <c r="A41" s="140" t="s">
        <v>404</v>
      </c>
      <c r="B41" s="13">
        <v>772.69</v>
      </c>
    </row>
    <row r="42" s="5" customFormat="1" ht="16" customHeight="1" spans="1:2">
      <c r="A42" s="140" t="s">
        <v>405</v>
      </c>
      <c r="B42" s="13">
        <v>260.03</v>
      </c>
    </row>
    <row r="43" s="5" customFormat="1" ht="16" customHeight="1" spans="1:2">
      <c r="A43" s="140" t="s">
        <v>406</v>
      </c>
      <c r="B43" s="13">
        <v>342.68</v>
      </c>
    </row>
    <row r="44" s="5" customFormat="1" ht="16" customHeight="1" spans="1:2">
      <c r="A44" s="140" t="s">
        <v>407</v>
      </c>
      <c r="B44" s="13">
        <v>636.25</v>
      </c>
    </row>
    <row r="45" s="5" customFormat="1" ht="16" customHeight="1" spans="1:2">
      <c r="A45" s="140" t="s">
        <v>408</v>
      </c>
      <c r="B45" s="13">
        <v>0.26</v>
      </c>
    </row>
    <row r="46" s="5" customFormat="1" ht="16" customHeight="1" spans="1:2">
      <c r="A46" s="140" t="s">
        <v>409</v>
      </c>
      <c r="B46" s="13">
        <v>869.79</v>
      </c>
    </row>
    <row r="47" s="5" customFormat="1" ht="16" customHeight="1" spans="1:2">
      <c r="A47" s="140" t="s">
        <v>410</v>
      </c>
      <c r="B47" s="13">
        <v>1810.56</v>
      </c>
    </row>
    <row r="48" s="5" customFormat="1" ht="16" customHeight="1" spans="1:2">
      <c r="A48" s="140" t="s">
        <v>411</v>
      </c>
      <c r="B48" s="13">
        <v>188.87</v>
      </c>
    </row>
    <row r="49" s="5" customFormat="1" ht="16" customHeight="1" spans="1:2">
      <c r="A49" s="140" t="s">
        <v>412</v>
      </c>
      <c r="B49" s="13">
        <v>0</v>
      </c>
    </row>
    <row r="50" s="5" customFormat="1" ht="16" customHeight="1" spans="1:2">
      <c r="A50" s="140" t="s">
        <v>413</v>
      </c>
      <c r="B50" s="13">
        <v>0</v>
      </c>
    </row>
    <row r="51" s="5" customFormat="1" ht="16" customHeight="1" spans="1:2">
      <c r="A51" s="140" t="s">
        <v>414</v>
      </c>
      <c r="B51" s="13">
        <v>497.66</v>
      </c>
    </row>
    <row r="52" s="5" customFormat="1" ht="16" customHeight="1" spans="1:2">
      <c r="A52" s="140" t="s">
        <v>415</v>
      </c>
      <c r="B52" s="13">
        <v>238.91</v>
      </c>
    </row>
    <row r="53" s="5" customFormat="1" ht="16" customHeight="1" spans="1:2">
      <c r="A53" s="140" t="s">
        <v>416</v>
      </c>
      <c r="B53" s="13">
        <v>0</v>
      </c>
    </row>
    <row r="54" s="5" customFormat="1" ht="16" customHeight="1" spans="1:2">
      <c r="A54" s="140" t="s">
        <v>417</v>
      </c>
      <c r="B54" s="13">
        <v>0.2</v>
      </c>
    </row>
    <row r="55" s="5" customFormat="1" ht="16" customHeight="1" spans="1:2">
      <c r="A55" s="140" t="s">
        <v>418</v>
      </c>
      <c r="B55" s="13">
        <v>18.05</v>
      </c>
    </row>
    <row r="56" s="5" customFormat="1" ht="16" customHeight="1" spans="1:2">
      <c r="A56" s="140" t="s">
        <v>419</v>
      </c>
      <c r="B56" s="13">
        <v>706.22</v>
      </c>
    </row>
    <row r="57" s="5" customFormat="1" ht="16" customHeight="1" spans="1:2">
      <c r="A57" s="140" t="s">
        <v>420</v>
      </c>
      <c r="B57" s="13">
        <v>2</v>
      </c>
    </row>
    <row r="58" s="5" customFormat="1" ht="16" hidden="1" customHeight="1" spans="1:2">
      <c r="A58" s="140" t="s">
        <v>421</v>
      </c>
      <c r="B58" s="13">
        <v>33.77</v>
      </c>
    </row>
    <row r="59" s="5" customFormat="1" ht="16" hidden="1" customHeight="1" spans="1:2">
      <c r="A59" s="140" t="s">
        <v>422</v>
      </c>
      <c r="B59" s="13">
        <v>124.88</v>
      </c>
    </row>
    <row r="60" s="5" customFormat="1" ht="16" hidden="1" customHeight="1" spans="1:1">
      <c r="A60" s="140" t="s">
        <v>423</v>
      </c>
    </row>
    <row r="61" s="5" customFormat="1" ht="16" hidden="1" customHeight="1" spans="1:1">
      <c r="A61" s="140" t="s">
        <v>424</v>
      </c>
    </row>
    <row r="62" s="5" customFormat="1" ht="16" hidden="1" customHeight="1" spans="1:1">
      <c r="A62" s="140" t="s">
        <v>425</v>
      </c>
    </row>
    <row r="63" s="5" customFormat="1" ht="16" customHeight="1" spans="1:2">
      <c r="A63" s="140" t="s">
        <v>426</v>
      </c>
      <c r="B63" s="13">
        <v>124.88</v>
      </c>
    </row>
    <row r="64" s="5" customFormat="1" ht="16" customHeight="1" spans="1:2">
      <c r="A64" s="140" t="s">
        <v>427</v>
      </c>
      <c r="B64" s="13">
        <v>512.92</v>
      </c>
    </row>
    <row r="65" s="5" customFormat="1" ht="16" customHeight="1" spans="1:2">
      <c r="A65" s="140" t="s">
        <v>428</v>
      </c>
      <c r="B65" s="13">
        <v>0</v>
      </c>
    </row>
    <row r="66" s="5" customFormat="1" ht="16" customHeight="1" spans="1:2">
      <c r="A66" s="140" t="s">
        <v>429</v>
      </c>
      <c r="B66" s="13">
        <v>385.27</v>
      </c>
    </row>
    <row r="67" s="5" customFormat="1" ht="16" customHeight="1" spans="1:2">
      <c r="A67" s="140" t="s">
        <v>430</v>
      </c>
      <c r="B67" s="13">
        <v>113.6</v>
      </c>
    </row>
    <row r="68" s="5" customFormat="1" ht="16" customHeight="1" spans="1:2">
      <c r="A68" s="140" t="s">
        <v>431</v>
      </c>
      <c r="B68" s="13">
        <v>0</v>
      </c>
    </row>
    <row r="69" s="5" customFormat="1" ht="16" customHeight="1" spans="1:2">
      <c r="A69" s="140" t="s">
        <v>432</v>
      </c>
      <c r="B69" s="13">
        <v>0</v>
      </c>
    </row>
    <row r="70" s="5" customFormat="1" ht="16" customHeight="1" spans="1:2">
      <c r="A70" s="140" t="s">
        <v>433</v>
      </c>
      <c r="B70" s="13">
        <v>14.05</v>
      </c>
    </row>
    <row r="71" s="5" customFormat="1" ht="16" customHeight="1" spans="1:2">
      <c r="A71" s="140" t="s">
        <v>434</v>
      </c>
      <c r="B71" s="13">
        <v>0</v>
      </c>
    </row>
    <row r="72" s="5" customFormat="1" ht="16" customHeight="1" spans="1:2">
      <c r="A72" s="140" t="s">
        <v>435</v>
      </c>
      <c r="B72" s="13">
        <v>0</v>
      </c>
    </row>
    <row r="73" s="5" customFormat="1" ht="16" customHeight="1" spans="1:2">
      <c r="A73" s="140" t="s">
        <v>436</v>
      </c>
      <c r="B73" s="13">
        <v>0</v>
      </c>
    </row>
    <row r="74" s="5" customFormat="1" ht="16" customHeight="1" spans="1:2">
      <c r="A74" s="140" t="s">
        <v>437</v>
      </c>
      <c r="B74" s="13">
        <v>0</v>
      </c>
    </row>
    <row r="75" s="5" customFormat="1" ht="16" customHeight="1" spans="1:2">
      <c r="A75" s="140" t="s">
        <v>438</v>
      </c>
      <c r="B75" s="13">
        <v>0</v>
      </c>
    </row>
    <row r="76" s="5" customFormat="1" ht="16" customHeight="1" spans="1:2">
      <c r="A76" s="140" t="s">
        <v>439</v>
      </c>
      <c r="B76" s="13">
        <v>0</v>
      </c>
    </row>
    <row r="77" s="5" customFormat="1" ht="16" customHeight="1" spans="1:2">
      <c r="A77" s="140" t="s">
        <v>440</v>
      </c>
      <c r="B77" s="13">
        <v>0</v>
      </c>
    </row>
    <row r="78" s="5" customFormat="1" ht="16" customHeight="1" spans="1:2">
      <c r="A78" s="140" t="s">
        <v>441</v>
      </c>
      <c r="B78" s="13"/>
    </row>
    <row r="79" s="5" customFormat="1" ht="16" customHeight="1" spans="1:2">
      <c r="A79" s="140" t="s">
        <v>442</v>
      </c>
      <c r="B79" s="13">
        <v>0</v>
      </c>
    </row>
    <row r="80" s="5" customFormat="1" ht="16" customHeight="1" spans="1:2">
      <c r="A80" s="141" t="s">
        <v>151</v>
      </c>
      <c r="B80" s="13"/>
    </row>
  </sheetData>
  <mergeCells count="1">
    <mergeCell ref="A1:B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workbookViewId="0">
      <selection activeCell="A13" sqref="A13"/>
    </sheetView>
  </sheetViews>
  <sheetFormatPr defaultColWidth="8" defaultRowHeight="12.75" outlineLevelCol="3"/>
  <cols>
    <col min="1" max="1" width="54.5" style="6" customWidth="1"/>
    <col min="2" max="3" width="14.875" style="6" customWidth="1"/>
    <col min="4" max="4" width="14.25" style="6" customWidth="1"/>
    <col min="5" max="16384" width="8" style="6"/>
  </cols>
  <sheetData>
    <row r="1" s="6" customFormat="1" ht="35.25" customHeight="1" spans="1:4">
      <c r="A1" s="132" t="s">
        <v>443</v>
      </c>
      <c r="B1" s="132"/>
      <c r="C1" s="132"/>
      <c r="D1" s="132"/>
    </row>
    <row r="2" s="6" customFormat="1" ht="14.25" spans="1:4">
      <c r="A2" s="6" t="s">
        <v>444</v>
      </c>
      <c r="D2" s="56" t="s">
        <v>116</v>
      </c>
    </row>
    <row r="3" s="6" customFormat="1" ht="27" customHeight="1" spans="1:4">
      <c r="A3" s="64" t="s">
        <v>445</v>
      </c>
      <c r="B3" s="64" t="s">
        <v>87</v>
      </c>
      <c r="C3" s="64" t="s">
        <v>90</v>
      </c>
      <c r="D3" s="133" t="s">
        <v>92</v>
      </c>
    </row>
    <row r="4" s="6" customFormat="1" ht="22.5" customHeight="1" spans="1:4">
      <c r="A4" s="116" t="s">
        <v>446</v>
      </c>
      <c r="B4" s="116">
        <f>SUM(B5:B26)</f>
        <v>108957</v>
      </c>
      <c r="C4" s="116">
        <f>SUM(C5:C26)</f>
        <v>93803</v>
      </c>
      <c r="D4" s="134">
        <f t="shared" ref="D4:D41" si="0">C4/B4*100</f>
        <v>86.0917609699239</v>
      </c>
    </row>
    <row r="5" s="6" customFormat="1" ht="22.5" customHeight="1" spans="1:4">
      <c r="A5" s="64" t="s">
        <v>447</v>
      </c>
      <c r="B5" s="64">
        <v>22314</v>
      </c>
      <c r="C5" s="64">
        <v>24629</v>
      </c>
      <c r="D5" s="135">
        <f t="shared" si="0"/>
        <v>110.374652684413</v>
      </c>
    </row>
    <row r="6" s="6" customFormat="1" ht="22.5" customHeight="1" spans="1:4">
      <c r="A6" s="64" t="s">
        <v>448</v>
      </c>
      <c r="B6" s="64">
        <v>8493</v>
      </c>
      <c r="C6" s="64">
        <v>8981</v>
      </c>
      <c r="D6" s="135">
        <f t="shared" si="0"/>
        <v>105.745908395149</v>
      </c>
    </row>
    <row r="7" s="6" customFormat="1" ht="22.5" customHeight="1" spans="1:4">
      <c r="A7" s="64" t="s">
        <v>449</v>
      </c>
      <c r="B7" s="64">
        <v>10232</v>
      </c>
      <c r="C7" s="64">
        <v>8854</v>
      </c>
      <c r="D7" s="135">
        <f t="shared" si="0"/>
        <v>86.5324472243941</v>
      </c>
    </row>
    <row r="8" s="6" customFormat="1" ht="22.5" customHeight="1" spans="1:4">
      <c r="A8" s="64" t="s">
        <v>450</v>
      </c>
      <c r="B8" s="64">
        <v>7673</v>
      </c>
      <c r="C8" s="64">
        <v>4216</v>
      </c>
      <c r="D8" s="135">
        <f t="shared" si="0"/>
        <v>54.9459142447543</v>
      </c>
    </row>
    <row r="9" s="6" customFormat="1" ht="22.5" customHeight="1" spans="1:4">
      <c r="A9" s="64" t="s">
        <v>451</v>
      </c>
      <c r="B9" s="64">
        <v>1465</v>
      </c>
      <c r="C9" s="64">
        <v>1443</v>
      </c>
      <c r="D9" s="135">
        <f t="shared" si="0"/>
        <v>98.4982935153584</v>
      </c>
    </row>
    <row r="10" s="6" customFormat="1" ht="22.5" customHeight="1" spans="1:4">
      <c r="A10" s="64" t="s">
        <v>452</v>
      </c>
      <c r="B10" s="64">
        <v>104</v>
      </c>
      <c r="C10" s="64">
        <v>128</v>
      </c>
      <c r="D10" s="135">
        <f t="shared" si="0"/>
        <v>123.076923076923</v>
      </c>
    </row>
    <row r="11" s="6" customFormat="1" ht="22.5" customHeight="1" spans="1:4">
      <c r="A11" s="64" t="s">
        <v>453</v>
      </c>
      <c r="B11" s="64">
        <v>950</v>
      </c>
      <c r="C11" s="64">
        <v>1617</v>
      </c>
      <c r="D11" s="135">
        <f t="shared" si="0"/>
        <v>170.210526315789</v>
      </c>
    </row>
    <row r="12" s="6" customFormat="1" ht="22.5" customHeight="1" spans="1:4">
      <c r="A12" s="64" t="s">
        <v>454</v>
      </c>
      <c r="B12" s="64">
        <v>7550</v>
      </c>
      <c r="C12" s="64">
        <v>7409</v>
      </c>
      <c r="D12" s="135">
        <f t="shared" si="0"/>
        <v>98.1324503311258</v>
      </c>
    </row>
    <row r="13" s="6" customFormat="1" ht="22.5" customHeight="1" spans="1:4">
      <c r="A13" s="64" t="s">
        <v>455</v>
      </c>
      <c r="B13" s="64">
        <v>15</v>
      </c>
      <c r="C13" s="64"/>
      <c r="D13" s="135">
        <f t="shared" si="0"/>
        <v>0</v>
      </c>
    </row>
    <row r="14" s="6" customFormat="1" ht="22.5" customHeight="1" spans="1:4">
      <c r="A14" s="64" t="s">
        <v>456</v>
      </c>
      <c r="B14" s="64">
        <v>1054</v>
      </c>
      <c r="C14" s="64">
        <v>1024</v>
      </c>
      <c r="D14" s="135">
        <f t="shared" si="0"/>
        <v>97.1537001897533</v>
      </c>
    </row>
    <row r="15" s="6" customFormat="1" ht="22.5" customHeight="1" spans="1:4">
      <c r="A15" s="64" t="s">
        <v>457</v>
      </c>
      <c r="B15" s="64">
        <v>10045</v>
      </c>
      <c r="C15" s="64">
        <v>6772</v>
      </c>
      <c r="D15" s="135">
        <f t="shared" si="0"/>
        <v>67.41662518666</v>
      </c>
    </row>
    <row r="16" s="6" customFormat="1" ht="22.5" customHeight="1" spans="1:4">
      <c r="A16" s="64" t="s">
        <v>458</v>
      </c>
      <c r="B16" s="64"/>
      <c r="C16" s="64">
        <v>25</v>
      </c>
      <c r="D16" s="135" t="e">
        <f t="shared" si="0"/>
        <v>#DIV/0!</v>
      </c>
    </row>
    <row r="17" s="6" customFormat="1" ht="22.5" customHeight="1" spans="1:4">
      <c r="A17" s="64" t="s">
        <v>459</v>
      </c>
      <c r="B17" s="64">
        <v>413</v>
      </c>
      <c r="C17" s="64">
        <v>1313</v>
      </c>
      <c r="D17" s="135">
        <f t="shared" si="0"/>
        <v>317.917675544794</v>
      </c>
    </row>
    <row r="18" s="6" customFormat="1" ht="22.5" customHeight="1" spans="1:4">
      <c r="A18" s="64" t="s">
        <v>460</v>
      </c>
      <c r="B18" s="64">
        <v>13099</v>
      </c>
      <c r="C18" s="64">
        <v>10744</v>
      </c>
      <c r="D18" s="135">
        <f t="shared" si="0"/>
        <v>82.0215283609436</v>
      </c>
    </row>
    <row r="19" s="6" customFormat="1" ht="22.5" customHeight="1" spans="1:4">
      <c r="A19" s="64" t="s">
        <v>461</v>
      </c>
      <c r="B19" s="64">
        <v>14154</v>
      </c>
      <c r="C19" s="64">
        <v>2941</v>
      </c>
      <c r="D19" s="135">
        <f t="shared" si="0"/>
        <v>20.778578493712</v>
      </c>
    </row>
    <row r="20" s="6" customFormat="1" ht="22.5" customHeight="1" spans="1:4">
      <c r="A20" s="64" t="s">
        <v>462</v>
      </c>
      <c r="B20" s="64">
        <v>419</v>
      </c>
      <c r="C20" s="64">
        <v>535</v>
      </c>
      <c r="D20" s="135">
        <f t="shared" si="0"/>
        <v>127.684964200477</v>
      </c>
    </row>
    <row r="21" s="6" customFormat="1" ht="22.5" customHeight="1" spans="1:4">
      <c r="A21" s="64" t="s">
        <v>463</v>
      </c>
      <c r="B21" s="64">
        <v>7722</v>
      </c>
      <c r="C21" s="64">
        <v>10563</v>
      </c>
      <c r="D21" s="135">
        <f t="shared" si="0"/>
        <v>136.790986790987</v>
      </c>
    </row>
    <row r="22" s="6" customFormat="1" ht="22.5" customHeight="1" spans="1:4">
      <c r="A22" s="64" t="s">
        <v>464</v>
      </c>
      <c r="B22" s="64">
        <v>223</v>
      </c>
      <c r="C22" s="64">
        <v>2208</v>
      </c>
      <c r="D22" s="135">
        <f t="shared" si="0"/>
        <v>990.134529147982</v>
      </c>
    </row>
    <row r="23" s="6" customFormat="1" ht="22.5" customHeight="1" spans="1:4">
      <c r="A23" s="64" t="s">
        <v>465</v>
      </c>
      <c r="B23" s="64">
        <v>742</v>
      </c>
      <c r="C23" s="64">
        <v>321</v>
      </c>
      <c r="D23" s="135">
        <f t="shared" si="0"/>
        <v>43.2614555256065</v>
      </c>
    </row>
    <row r="24" s="6" customFormat="1" ht="22.5" customHeight="1" spans="1:4">
      <c r="A24" s="64" t="s">
        <v>466</v>
      </c>
      <c r="B24" s="64"/>
      <c r="C24" s="64"/>
      <c r="D24" s="135" t="e">
        <f t="shared" si="0"/>
        <v>#DIV/0!</v>
      </c>
    </row>
    <row r="25" s="6" customFormat="1" ht="22.5" customHeight="1" spans="1:4">
      <c r="A25" s="64" t="s">
        <v>467</v>
      </c>
      <c r="B25" s="64">
        <v>977</v>
      </c>
      <c r="C25" s="64">
        <v>80</v>
      </c>
      <c r="D25" s="135">
        <f t="shared" si="0"/>
        <v>8.18833162743091</v>
      </c>
    </row>
    <row r="26" s="6" customFormat="1" ht="22.5" customHeight="1" spans="1:4">
      <c r="A26" s="64" t="s">
        <v>468</v>
      </c>
      <c r="B26" s="64">
        <v>1313</v>
      </c>
      <c r="C26" s="64"/>
      <c r="D26" s="135">
        <f t="shared" si="0"/>
        <v>0</v>
      </c>
    </row>
    <row r="27" s="6" customFormat="1" ht="22.5" customHeight="1" spans="1:4">
      <c r="A27" s="116" t="s">
        <v>469</v>
      </c>
      <c r="B27" s="116">
        <f>SUM(B28:B47)</f>
        <v>21216</v>
      </c>
      <c r="C27" s="116">
        <f>SUM(C28:C47)</f>
        <v>18780</v>
      </c>
      <c r="D27" s="134">
        <f t="shared" si="0"/>
        <v>88.5180995475113</v>
      </c>
    </row>
    <row r="28" s="6" customFormat="1" ht="22.5" customHeight="1" spans="1:4">
      <c r="A28" s="64" t="s">
        <v>470</v>
      </c>
      <c r="B28" s="64">
        <v>128</v>
      </c>
      <c r="C28" s="64">
        <v>228</v>
      </c>
      <c r="D28" s="135">
        <f t="shared" si="0"/>
        <v>178.125</v>
      </c>
    </row>
    <row r="29" s="6" customFormat="1" ht="22.5" customHeight="1" spans="1:4">
      <c r="A29" s="64" t="s">
        <v>471</v>
      </c>
      <c r="B29" s="64"/>
      <c r="C29" s="64"/>
      <c r="D29" s="135" t="e">
        <f t="shared" si="0"/>
        <v>#DIV/0!</v>
      </c>
    </row>
    <row r="30" s="6" customFormat="1" ht="22.5" customHeight="1" spans="1:4">
      <c r="A30" s="64" t="s">
        <v>472</v>
      </c>
      <c r="B30" s="64">
        <v>4</v>
      </c>
      <c r="C30" s="64">
        <v>4</v>
      </c>
      <c r="D30" s="135">
        <f t="shared" si="0"/>
        <v>100</v>
      </c>
    </row>
    <row r="31" s="6" customFormat="1" ht="22.5" customHeight="1" spans="1:4">
      <c r="A31" s="64" t="s">
        <v>473</v>
      </c>
      <c r="B31" s="64">
        <v>1566</v>
      </c>
      <c r="C31" s="64">
        <v>5481</v>
      </c>
      <c r="D31" s="135">
        <f t="shared" si="0"/>
        <v>350</v>
      </c>
    </row>
    <row r="32" s="6" customFormat="1" ht="22.5" customHeight="1" spans="1:4">
      <c r="A32" s="64" t="s">
        <v>474</v>
      </c>
      <c r="B32" s="64">
        <v>38</v>
      </c>
      <c r="C32" s="64">
        <v>40</v>
      </c>
      <c r="D32" s="135">
        <f t="shared" si="0"/>
        <v>105.263157894737</v>
      </c>
    </row>
    <row r="33" s="6" customFormat="1" ht="22.5" customHeight="1" spans="1:4">
      <c r="A33" s="64" t="s">
        <v>475</v>
      </c>
      <c r="B33" s="64">
        <v>524</v>
      </c>
      <c r="C33" s="64">
        <v>42</v>
      </c>
      <c r="D33" s="135">
        <f t="shared" si="0"/>
        <v>8.01526717557252</v>
      </c>
    </row>
    <row r="34" s="6" customFormat="1" ht="22.5" customHeight="1" spans="1:4">
      <c r="A34" s="64" t="s">
        <v>476</v>
      </c>
      <c r="B34" s="64">
        <v>125</v>
      </c>
      <c r="C34" s="64">
        <v>98</v>
      </c>
      <c r="D34" s="135">
        <f t="shared" si="0"/>
        <v>78.4</v>
      </c>
    </row>
    <row r="35" s="6" customFormat="1" ht="22.5" customHeight="1" spans="1:4">
      <c r="A35" s="64" t="s">
        <v>477</v>
      </c>
      <c r="B35" s="64">
        <v>1133</v>
      </c>
      <c r="C35" s="64">
        <v>224</v>
      </c>
      <c r="D35" s="135">
        <f t="shared" si="0"/>
        <v>19.7705207413945</v>
      </c>
    </row>
    <row r="36" s="6" customFormat="1" ht="22.5" customHeight="1" spans="1:4">
      <c r="A36" s="64" t="s">
        <v>478</v>
      </c>
      <c r="B36" s="64">
        <v>1465</v>
      </c>
      <c r="C36" s="64">
        <v>1328</v>
      </c>
      <c r="D36" s="135">
        <f t="shared" si="0"/>
        <v>90.6484641638225</v>
      </c>
    </row>
    <row r="37" s="6" customFormat="1" ht="22.5" customHeight="1" spans="1:4">
      <c r="A37" s="64" t="s">
        <v>479</v>
      </c>
      <c r="B37" s="64">
        <v>190</v>
      </c>
      <c r="C37" s="64">
        <v>230</v>
      </c>
      <c r="D37" s="135">
        <f t="shared" si="0"/>
        <v>121.052631578947</v>
      </c>
    </row>
    <row r="38" s="6" customFormat="1" ht="22.5" customHeight="1" spans="1:4">
      <c r="A38" s="64" t="s">
        <v>480</v>
      </c>
      <c r="B38" s="64">
        <v>8575</v>
      </c>
      <c r="C38" s="64">
        <v>6670</v>
      </c>
      <c r="D38" s="135">
        <f t="shared" si="0"/>
        <v>77.7842565597668</v>
      </c>
    </row>
    <row r="39" s="6" customFormat="1" ht="22.5" customHeight="1" spans="1:4">
      <c r="A39" s="64" t="s">
        <v>481</v>
      </c>
      <c r="B39" s="64">
        <v>1767</v>
      </c>
      <c r="C39" s="64">
        <v>62</v>
      </c>
      <c r="D39" s="135">
        <f t="shared" si="0"/>
        <v>3.50877192982456</v>
      </c>
    </row>
    <row r="40" s="6" customFormat="1" ht="22.5" customHeight="1" spans="1:4">
      <c r="A40" s="64" t="s">
        <v>482</v>
      </c>
      <c r="B40" s="64">
        <v>0</v>
      </c>
      <c r="C40" s="64">
        <v>40</v>
      </c>
      <c r="D40" s="135" t="e">
        <f t="shared" si="0"/>
        <v>#DIV/0!</v>
      </c>
    </row>
    <row r="41" s="6" customFormat="1" ht="22.5" customHeight="1" spans="1:4">
      <c r="A41" s="64" t="s">
        <v>483</v>
      </c>
      <c r="B41" s="64">
        <v>115</v>
      </c>
      <c r="C41" s="64">
        <v>3</v>
      </c>
      <c r="D41" s="135">
        <f t="shared" si="0"/>
        <v>2.60869565217391</v>
      </c>
    </row>
    <row r="42" s="6" customFormat="1" ht="22.5" customHeight="1" spans="1:4">
      <c r="A42" s="64" t="s">
        <v>132</v>
      </c>
      <c r="B42" s="64">
        <v>23</v>
      </c>
      <c r="C42" s="64"/>
      <c r="D42" s="135"/>
    </row>
    <row r="43" s="6" customFormat="1" ht="22.5" customHeight="1" spans="1:4">
      <c r="A43" s="64" t="s">
        <v>484</v>
      </c>
      <c r="B43" s="64"/>
      <c r="C43" s="64"/>
      <c r="D43" s="135" t="e">
        <f t="shared" ref="D43:D47" si="1">C43/B43*100</f>
        <v>#DIV/0!</v>
      </c>
    </row>
    <row r="44" s="6" customFormat="1" ht="22.5" customHeight="1" spans="1:4">
      <c r="A44" s="64" t="s">
        <v>485</v>
      </c>
      <c r="B44" s="64">
        <v>4239</v>
      </c>
      <c r="C44" s="64">
        <v>3043</v>
      </c>
      <c r="D44" s="135">
        <f t="shared" si="1"/>
        <v>71.7857985373909</v>
      </c>
    </row>
    <row r="45" s="6" customFormat="1" ht="22.5" customHeight="1" spans="1:4">
      <c r="A45" s="64" t="s">
        <v>486</v>
      </c>
      <c r="B45" s="64">
        <v>10</v>
      </c>
      <c r="C45" s="64"/>
      <c r="D45" s="135">
        <f t="shared" si="1"/>
        <v>0</v>
      </c>
    </row>
    <row r="46" s="6" customFormat="1" ht="22.5" customHeight="1" spans="1:4">
      <c r="A46" s="64" t="s">
        <v>487</v>
      </c>
      <c r="B46" s="64">
        <v>1107</v>
      </c>
      <c r="C46" s="64">
        <v>281</v>
      </c>
      <c r="D46" s="135">
        <f t="shared" si="1"/>
        <v>25.3839205058717</v>
      </c>
    </row>
    <row r="47" s="6" customFormat="1" ht="22.5" customHeight="1" spans="1:4">
      <c r="A47" s="64" t="s">
        <v>488</v>
      </c>
      <c r="B47" s="64">
        <v>207</v>
      </c>
      <c r="C47" s="64">
        <v>1006</v>
      </c>
      <c r="D47" s="135">
        <f t="shared" si="1"/>
        <v>485.990338164251</v>
      </c>
    </row>
  </sheetData>
  <mergeCells count="1">
    <mergeCell ref="A1:D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D11" sqref="D11"/>
    </sheetView>
  </sheetViews>
  <sheetFormatPr defaultColWidth="9" defaultRowHeight="14.25" outlineLevelRow="3" outlineLevelCol="4"/>
  <cols>
    <col min="1" max="1" width="14.25" style="23" customWidth="1"/>
    <col min="2" max="2" width="20.125" style="23" customWidth="1"/>
    <col min="3" max="3" width="28.5" style="23" customWidth="1"/>
    <col min="4" max="4" width="26.375" style="23" customWidth="1"/>
    <col min="5" max="5" width="14.25" style="23" customWidth="1"/>
    <col min="6" max="16384" width="9" style="23"/>
  </cols>
  <sheetData>
    <row r="1" s="23" customFormat="1" ht="34" customHeight="1" spans="1:5">
      <c r="A1" s="55" t="s">
        <v>489</v>
      </c>
      <c r="B1" s="129"/>
      <c r="C1" s="129"/>
      <c r="D1" s="129"/>
      <c r="E1" s="129"/>
    </row>
    <row r="2" s="23" customFormat="1" spans="5:5">
      <c r="E2" s="130" t="s">
        <v>116</v>
      </c>
    </row>
    <row r="3" s="23" customFormat="1" ht="31" customHeight="1" spans="1:5">
      <c r="A3" s="131" t="s">
        <v>490</v>
      </c>
      <c r="B3" s="131" t="s">
        <v>491</v>
      </c>
      <c r="C3" s="131" t="s">
        <v>492</v>
      </c>
      <c r="D3" s="131" t="s">
        <v>469</v>
      </c>
      <c r="E3" s="131" t="s">
        <v>493</v>
      </c>
    </row>
    <row r="4" s="23" customFormat="1" ht="31" customHeight="1" spans="1:5">
      <c r="A4" s="131" t="s">
        <v>494</v>
      </c>
      <c r="B4" s="131">
        <v>11626</v>
      </c>
      <c r="C4" s="131">
        <v>93803</v>
      </c>
      <c r="D4" s="131">
        <v>18780</v>
      </c>
      <c r="E4" s="131">
        <f>SUM(B4:D4)</f>
        <v>124209</v>
      </c>
    </row>
  </sheetData>
  <mergeCells count="1">
    <mergeCell ref="A1:E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tabSelected="1" workbookViewId="0">
      <selection activeCell="A5" sqref="A5"/>
    </sheetView>
  </sheetViews>
  <sheetFormatPr defaultColWidth="9" defaultRowHeight="14.25"/>
  <cols>
    <col min="1" max="1" width="145.25" customWidth="1"/>
  </cols>
  <sheetData>
    <row r="1" ht="33.75" spans="1:1">
      <c r="A1" s="125" t="s">
        <v>495</v>
      </c>
    </row>
    <row r="2" ht="33.75" spans="1:1">
      <c r="A2" s="125" t="s">
        <v>496</v>
      </c>
    </row>
    <row r="3" ht="33.75" spans="1:1">
      <c r="A3" s="125" t="s">
        <v>32</v>
      </c>
    </row>
    <row r="4" ht="70" customHeight="1" spans="1:1">
      <c r="A4" s="126" t="s">
        <v>497</v>
      </c>
    </row>
    <row r="5" ht="70" customHeight="1" spans="1:1">
      <c r="A5" s="126" t="s">
        <v>498</v>
      </c>
    </row>
    <row r="6" ht="70" customHeight="1" spans="1:1">
      <c r="A6" s="127" t="s">
        <v>499</v>
      </c>
    </row>
    <row r="7" ht="70" customHeight="1" spans="1:1">
      <c r="A7" s="127" t="s">
        <v>500</v>
      </c>
    </row>
    <row r="8" ht="70" customHeight="1" spans="1:1">
      <c r="A8" s="126" t="s">
        <v>501</v>
      </c>
    </row>
    <row r="9" ht="70" customHeight="1" spans="1:1">
      <c r="A9" s="127" t="s">
        <v>502</v>
      </c>
    </row>
    <row r="10" ht="70" customHeight="1" spans="1:1">
      <c r="A10" s="128" t="s">
        <v>503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C11" sqref="C11"/>
    </sheetView>
  </sheetViews>
  <sheetFormatPr defaultColWidth="9" defaultRowHeight="14.25" outlineLevelRow="6" outlineLevelCol="6"/>
  <cols>
    <col min="1" max="7" width="14.375" style="23" customWidth="1"/>
    <col min="8" max="16384" width="9" style="23"/>
  </cols>
  <sheetData>
    <row r="1" s="23" customFormat="1" spans="1:7">
      <c r="A1" s="99" t="s">
        <v>504</v>
      </c>
      <c r="B1" s="99"/>
      <c r="C1" s="99"/>
      <c r="D1" s="99"/>
      <c r="E1" s="99"/>
      <c r="F1" s="99"/>
      <c r="G1" s="99"/>
    </row>
    <row r="2" s="23" customFormat="1" spans="1:7">
      <c r="A2" s="99"/>
      <c r="B2" s="99"/>
      <c r="C2" s="99"/>
      <c r="D2" s="99"/>
      <c r="E2" s="99"/>
      <c r="F2" s="99"/>
      <c r="G2" s="99"/>
    </row>
    <row r="3" s="23" customFormat="1" spans="7:7">
      <c r="G3" s="23" t="s">
        <v>505</v>
      </c>
    </row>
    <row r="4" s="98" customFormat="1" ht="39" customHeight="1" spans="1:7">
      <c r="A4" s="100" t="s">
        <v>490</v>
      </c>
      <c r="B4" s="101" t="s">
        <v>506</v>
      </c>
      <c r="C4" s="102"/>
      <c r="D4" s="103"/>
      <c r="E4" s="101" t="s">
        <v>507</v>
      </c>
      <c r="F4" s="102"/>
      <c r="G4" s="103"/>
    </row>
    <row r="5" s="98" customFormat="1" ht="39" customHeight="1" spans="1:7">
      <c r="A5" s="100"/>
      <c r="B5" s="100"/>
      <c r="C5" s="100" t="s">
        <v>508</v>
      </c>
      <c r="D5" s="100" t="s">
        <v>509</v>
      </c>
      <c r="E5" s="100"/>
      <c r="F5" s="100" t="s">
        <v>508</v>
      </c>
      <c r="G5" s="100" t="s">
        <v>509</v>
      </c>
    </row>
    <row r="6" s="98" customFormat="1" ht="39" customHeight="1" spans="1:7">
      <c r="A6" s="100" t="s">
        <v>510</v>
      </c>
      <c r="B6" s="100" t="s">
        <v>511</v>
      </c>
      <c r="C6" s="100" t="s">
        <v>512</v>
      </c>
      <c r="D6" s="100" t="s">
        <v>513</v>
      </c>
      <c r="E6" s="100" t="s">
        <v>514</v>
      </c>
      <c r="F6" s="100" t="s">
        <v>515</v>
      </c>
      <c r="G6" s="100" t="s">
        <v>516</v>
      </c>
    </row>
    <row r="7" s="23" customFormat="1" ht="54" customHeight="1" spans="1:7">
      <c r="A7" s="104" t="s">
        <v>494</v>
      </c>
      <c r="B7" s="104">
        <f>SUM(C7:D7)</f>
        <v>35.33</v>
      </c>
      <c r="C7" s="104">
        <v>12.23</v>
      </c>
      <c r="D7" s="104">
        <v>23.1</v>
      </c>
      <c r="E7" s="104">
        <f>SUM(F7:G7)</f>
        <v>32.04</v>
      </c>
      <c r="F7" s="104">
        <v>11.29</v>
      </c>
      <c r="G7" s="104">
        <v>20.75</v>
      </c>
    </row>
  </sheetData>
  <mergeCells count="4">
    <mergeCell ref="B4:D4"/>
    <mergeCell ref="E4:G4"/>
    <mergeCell ref="A4:A5"/>
    <mergeCell ref="A1:G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E5" sqref="E5"/>
    </sheetView>
  </sheetViews>
  <sheetFormatPr defaultColWidth="9" defaultRowHeight="14.25" outlineLevelCol="5"/>
  <cols>
    <col min="1" max="1" width="23.375" style="54" customWidth="1"/>
    <col min="2" max="4" width="17.375" style="54" customWidth="1"/>
    <col min="5" max="6" width="15.625" style="54" customWidth="1"/>
    <col min="7" max="16384" width="9" style="54"/>
  </cols>
  <sheetData>
    <row r="1" s="54" customFormat="1" ht="24.75" customHeight="1" spans="1:6">
      <c r="A1" s="55" t="s">
        <v>517</v>
      </c>
      <c r="B1" s="55"/>
      <c r="C1" s="55"/>
      <c r="D1" s="55"/>
      <c r="E1" s="55"/>
      <c r="F1" s="55"/>
    </row>
    <row r="2" s="54" customFormat="1" spans="6:6">
      <c r="F2" s="56" t="s">
        <v>518</v>
      </c>
    </row>
    <row r="3" s="54" customFormat="1" ht="29.25" customHeight="1" spans="1:6">
      <c r="A3" s="57" t="s">
        <v>519</v>
      </c>
      <c r="B3" s="57" t="s">
        <v>87</v>
      </c>
      <c r="C3" s="57" t="s">
        <v>88</v>
      </c>
      <c r="D3" s="57" t="s">
        <v>90</v>
      </c>
      <c r="E3" s="82" t="s">
        <v>520</v>
      </c>
      <c r="F3" s="82" t="s">
        <v>92</v>
      </c>
    </row>
    <row r="4" s="54" customFormat="1" ht="29.25" customHeight="1" spans="1:6">
      <c r="A4" s="117" t="s">
        <v>521</v>
      </c>
      <c r="B4" s="57"/>
      <c r="C4" s="118"/>
      <c r="D4" s="57"/>
      <c r="E4" s="119" t="e">
        <f t="shared" ref="E4:E19" si="0">D4/C4*100</f>
        <v>#DIV/0!</v>
      </c>
      <c r="F4" s="114" t="e">
        <f t="shared" ref="F4:F19" si="1">D4/B4*100</f>
        <v>#DIV/0!</v>
      </c>
    </row>
    <row r="5" s="54" customFormat="1" ht="21" customHeight="1" spans="1:6">
      <c r="A5" s="117" t="s">
        <v>522</v>
      </c>
      <c r="B5" s="57">
        <v>155419</v>
      </c>
      <c r="C5" s="112">
        <v>110000</v>
      </c>
      <c r="D5" s="57">
        <v>84183</v>
      </c>
      <c r="E5" s="119">
        <f t="shared" si="0"/>
        <v>76.53</v>
      </c>
      <c r="F5" s="114">
        <f t="shared" si="1"/>
        <v>54.165192157973</v>
      </c>
    </row>
    <row r="6" s="54" customFormat="1" ht="21" customHeight="1" spans="1:6">
      <c r="A6" s="117" t="s">
        <v>523</v>
      </c>
      <c r="B6" s="57">
        <v>8277</v>
      </c>
      <c r="C6" s="112">
        <v>5500</v>
      </c>
      <c r="D6" s="57">
        <v>3644</v>
      </c>
      <c r="E6" s="119">
        <f t="shared" si="0"/>
        <v>66.2545454545455</v>
      </c>
      <c r="F6" s="114">
        <f t="shared" si="1"/>
        <v>44.0256131448592</v>
      </c>
    </row>
    <row r="7" s="54" customFormat="1" ht="21" customHeight="1" spans="1:6">
      <c r="A7" s="117" t="s">
        <v>524</v>
      </c>
      <c r="B7" s="57">
        <v>378</v>
      </c>
      <c r="C7" s="112">
        <v>200</v>
      </c>
      <c r="D7" s="57">
        <v>212</v>
      </c>
      <c r="E7" s="119">
        <f t="shared" si="0"/>
        <v>106</v>
      </c>
      <c r="F7" s="114">
        <f t="shared" si="1"/>
        <v>56.0846560846561</v>
      </c>
    </row>
    <row r="8" s="54" customFormat="1" ht="21" customHeight="1" spans="1:6">
      <c r="A8" s="117" t="s">
        <v>525</v>
      </c>
      <c r="B8" s="57">
        <v>359</v>
      </c>
      <c r="C8" s="112">
        <v>350</v>
      </c>
      <c r="D8" s="57">
        <v>433</v>
      </c>
      <c r="E8" s="119">
        <f t="shared" si="0"/>
        <v>123.714285714286</v>
      </c>
      <c r="F8" s="114">
        <f t="shared" si="1"/>
        <v>120.612813370474</v>
      </c>
    </row>
    <row r="9" s="54" customFormat="1" ht="21" customHeight="1" spans="1:6">
      <c r="A9" s="120" t="s">
        <v>526</v>
      </c>
      <c r="B9" s="57"/>
      <c r="C9" s="112"/>
      <c r="D9" s="57"/>
      <c r="E9" s="119" t="e">
        <f t="shared" si="0"/>
        <v>#DIV/0!</v>
      </c>
      <c r="F9" s="114" t="e">
        <f t="shared" si="1"/>
        <v>#DIV/0!</v>
      </c>
    </row>
    <row r="10" s="54" customFormat="1" ht="21" customHeight="1" spans="1:6">
      <c r="A10" s="120" t="s">
        <v>527</v>
      </c>
      <c r="B10" s="57">
        <v>712</v>
      </c>
      <c r="C10" s="115">
        <v>750</v>
      </c>
      <c r="D10" s="57">
        <v>741</v>
      </c>
      <c r="E10" s="119">
        <f t="shared" si="0"/>
        <v>98.8</v>
      </c>
      <c r="F10" s="114">
        <f t="shared" si="1"/>
        <v>104.073033707865</v>
      </c>
    </row>
    <row r="11" s="54" customFormat="1" ht="21" customHeight="1" spans="1:6">
      <c r="A11" s="121" t="s">
        <v>528</v>
      </c>
      <c r="B11" s="57"/>
      <c r="C11" s="122"/>
      <c r="D11" s="57"/>
      <c r="E11" s="119" t="e">
        <f t="shared" si="0"/>
        <v>#DIV/0!</v>
      </c>
      <c r="F11" s="114" t="e">
        <f t="shared" si="1"/>
        <v>#DIV/0!</v>
      </c>
    </row>
    <row r="12" s="54" customFormat="1" ht="21" customHeight="1" spans="1:6">
      <c r="A12" s="117" t="s">
        <v>529</v>
      </c>
      <c r="B12" s="57"/>
      <c r="C12" s="112"/>
      <c r="D12" s="57"/>
      <c r="E12" s="119" t="e">
        <f t="shared" si="0"/>
        <v>#DIV/0!</v>
      </c>
      <c r="F12" s="114" t="e">
        <f t="shared" si="1"/>
        <v>#DIV/0!</v>
      </c>
    </row>
    <row r="13" s="54" customFormat="1" ht="21" customHeight="1" spans="1:6">
      <c r="A13" s="117" t="s">
        <v>530</v>
      </c>
      <c r="B13" s="57"/>
      <c r="C13" s="112"/>
      <c r="D13" s="57">
        <v>427</v>
      </c>
      <c r="E13" s="119" t="e">
        <f t="shared" si="0"/>
        <v>#DIV/0!</v>
      </c>
      <c r="F13" s="114" t="e">
        <f t="shared" si="1"/>
        <v>#DIV/0!</v>
      </c>
    </row>
    <row r="14" s="54" customFormat="1" ht="21" customHeight="1" spans="1:6">
      <c r="A14" s="57"/>
      <c r="B14" s="57"/>
      <c r="C14" s="57"/>
      <c r="D14" s="57"/>
      <c r="E14" s="119" t="e">
        <f t="shared" si="0"/>
        <v>#DIV/0!</v>
      </c>
      <c r="F14" s="114" t="e">
        <f t="shared" si="1"/>
        <v>#DIV/0!</v>
      </c>
    </row>
    <row r="15" s="54" customFormat="1" ht="21" customHeight="1" spans="1:6">
      <c r="A15" s="123" t="s">
        <v>531</v>
      </c>
      <c r="B15" s="57">
        <v>165145</v>
      </c>
      <c r="C15" s="57">
        <v>116800</v>
      </c>
      <c r="D15" s="57">
        <v>89640</v>
      </c>
      <c r="E15" s="119">
        <f t="shared" si="0"/>
        <v>76.7465753424657</v>
      </c>
      <c r="F15" s="114">
        <f t="shared" si="1"/>
        <v>54.2795724968967</v>
      </c>
    </row>
    <row r="16" s="54" customFormat="1" ht="21" customHeight="1" spans="1:6">
      <c r="A16" s="117" t="s">
        <v>105</v>
      </c>
      <c r="B16" s="57">
        <v>15380</v>
      </c>
      <c r="C16" s="112">
        <v>882</v>
      </c>
      <c r="D16" s="57">
        <v>1238</v>
      </c>
      <c r="E16" s="119">
        <f t="shared" si="0"/>
        <v>140.362811791383</v>
      </c>
      <c r="F16" s="114">
        <f t="shared" si="1"/>
        <v>8.04941482444733</v>
      </c>
    </row>
    <row r="17" s="54" customFormat="1" ht="21" customHeight="1" spans="1:6">
      <c r="A17" s="117" t="s">
        <v>112</v>
      </c>
      <c r="B17" s="57">
        <v>1766</v>
      </c>
      <c r="C17" s="112">
        <v>2910</v>
      </c>
      <c r="D17" s="57">
        <v>3215</v>
      </c>
      <c r="E17" s="119">
        <f t="shared" si="0"/>
        <v>110.481099656357</v>
      </c>
      <c r="F17" s="114">
        <f t="shared" si="1"/>
        <v>182.049830124575</v>
      </c>
    </row>
    <row r="18" s="54" customFormat="1" ht="21" customHeight="1" spans="1:6">
      <c r="A18" s="124" t="s">
        <v>532</v>
      </c>
      <c r="B18" s="57">
        <v>69537</v>
      </c>
      <c r="C18" s="115"/>
      <c r="D18" s="57">
        <v>57015</v>
      </c>
      <c r="E18" s="119" t="e">
        <f t="shared" si="0"/>
        <v>#DIV/0!</v>
      </c>
      <c r="F18" s="114">
        <f t="shared" si="1"/>
        <v>81.9923206350576</v>
      </c>
    </row>
    <row r="19" s="54" customFormat="1" ht="21" customHeight="1" spans="1:6">
      <c r="A19" s="123" t="s">
        <v>533</v>
      </c>
      <c r="B19" s="57">
        <v>252643</v>
      </c>
      <c r="C19" s="57">
        <v>120592</v>
      </c>
      <c r="D19" s="57">
        <v>153101</v>
      </c>
      <c r="E19" s="119">
        <f t="shared" si="0"/>
        <v>126.957841316174</v>
      </c>
      <c r="F19" s="114">
        <f t="shared" si="1"/>
        <v>60.599739553441</v>
      </c>
    </row>
  </sheetData>
  <mergeCells count="1">
    <mergeCell ref="A1:F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A1" sqref="$A1:$XFD1048576"/>
    </sheetView>
  </sheetViews>
  <sheetFormatPr defaultColWidth="9" defaultRowHeight="14.25" outlineLevelCol="5"/>
  <cols>
    <col min="1" max="1" width="23.375" style="54" customWidth="1"/>
    <col min="2" max="6" width="17.25" style="54" customWidth="1"/>
    <col min="7" max="16384" width="9" style="54"/>
  </cols>
  <sheetData>
    <row r="1" s="54" customFormat="1" ht="24.75" customHeight="1" spans="1:6">
      <c r="A1" s="55" t="s">
        <v>534</v>
      </c>
      <c r="B1" s="55"/>
      <c r="C1" s="55"/>
      <c r="D1" s="55"/>
      <c r="E1" s="55"/>
      <c r="F1" s="55"/>
    </row>
    <row r="2" s="54" customFormat="1" spans="6:6">
      <c r="F2" s="56" t="s">
        <v>116</v>
      </c>
    </row>
    <row r="3" s="54" customFormat="1" ht="31.5" customHeight="1" spans="1:6">
      <c r="A3" s="64" t="s">
        <v>117</v>
      </c>
      <c r="B3" s="64" t="s">
        <v>87</v>
      </c>
      <c r="C3" s="64" t="s">
        <v>88</v>
      </c>
      <c r="D3" s="64" t="s">
        <v>90</v>
      </c>
      <c r="E3" s="82" t="s">
        <v>520</v>
      </c>
      <c r="F3" s="82" t="s">
        <v>92</v>
      </c>
    </row>
    <row r="4" s="54" customFormat="1" ht="21" customHeight="1" spans="1:6">
      <c r="A4" s="109" t="s">
        <v>124</v>
      </c>
      <c r="B4" s="57">
        <v>671</v>
      </c>
      <c r="C4" s="112">
        <v>927</v>
      </c>
      <c r="D4" s="57">
        <v>420</v>
      </c>
      <c r="E4" s="113">
        <f t="shared" ref="E4:E16" si="0">D4/C4*100</f>
        <v>45.3074433656958</v>
      </c>
      <c r="F4" s="114">
        <f t="shared" ref="F4:F16" si="1">D4/B4*100</f>
        <v>62.5931445603577</v>
      </c>
    </row>
    <row r="5" s="54" customFormat="1" ht="21" customHeight="1" spans="1:6">
      <c r="A5" s="109" t="s">
        <v>127</v>
      </c>
      <c r="B5" s="57">
        <v>145046</v>
      </c>
      <c r="C5" s="112">
        <v>84500</v>
      </c>
      <c r="D5" s="57">
        <v>63804</v>
      </c>
      <c r="E5" s="113">
        <f t="shared" si="0"/>
        <v>75.5076923076923</v>
      </c>
      <c r="F5" s="114">
        <f t="shared" si="1"/>
        <v>43.9888035519766</v>
      </c>
    </row>
    <row r="6" s="54" customFormat="1" ht="21" customHeight="1" spans="1:6">
      <c r="A6" s="109" t="s">
        <v>128</v>
      </c>
      <c r="B6" s="57">
        <v>17</v>
      </c>
      <c r="C6" s="112">
        <v>15</v>
      </c>
      <c r="D6" s="57">
        <v>1</v>
      </c>
      <c r="E6" s="113">
        <f t="shared" si="0"/>
        <v>6.66666666666667</v>
      </c>
      <c r="F6" s="114">
        <f t="shared" si="1"/>
        <v>5.88235294117647</v>
      </c>
    </row>
    <row r="7" s="54" customFormat="1" ht="21" customHeight="1" spans="1:6">
      <c r="A7" s="109" t="s">
        <v>130</v>
      </c>
      <c r="B7" s="57"/>
      <c r="C7" s="112"/>
      <c r="D7" s="57"/>
      <c r="E7" s="113" t="e">
        <f t="shared" si="0"/>
        <v>#DIV/0!</v>
      </c>
      <c r="F7" s="114" t="e">
        <f t="shared" si="1"/>
        <v>#DIV/0!</v>
      </c>
    </row>
    <row r="8" s="54" customFormat="1" ht="21" customHeight="1" spans="1:6">
      <c r="A8" s="90" t="s">
        <v>535</v>
      </c>
      <c r="B8" s="57"/>
      <c r="C8" s="115"/>
      <c r="D8" s="57"/>
      <c r="E8" s="113" t="e">
        <f t="shared" si="0"/>
        <v>#DIV/0!</v>
      </c>
      <c r="F8" s="114" t="e">
        <f t="shared" si="1"/>
        <v>#DIV/0!</v>
      </c>
    </row>
    <row r="9" s="54" customFormat="1" ht="21" customHeight="1" spans="1:6">
      <c r="A9" s="109" t="s">
        <v>137</v>
      </c>
      <c r="B9" s="57">
        <v>50273</v>
      </c>
      <c r="C9" s="112">
        <v>20</v>
      </c>
      <c r="D9" s="57">
        <v>47555</v>
      </c>
      <c r="E9" s="113">
        <f t="shared" si="0"/>
        <v>237775</v>
      </c>
      <c r="F9" s="114">
        <f t="shared" si="1"/>
        <v>94.5935193841625</v>
      </c>
    </row>
    <row r="10" s="54" customFormat="1" ht="21" customHeight="1" spans="1:6">
      <c r="A10" s="109" t="s">
        <v>536</v>
      </c>
      <c r="B10" s="57">
        <v>2555</v>
      </c>
      <c r="C10" s="57"/>
      <c r="D10" s="57">
        <v>5561</v>
      </c>
      <c r="E10" s="113" t="e">
        <f t="shared" si="0"/>
        <v>#DIV/0!</v>
      </c>
      <c r="F10" s="114">
        <f t="shared" si="1"/>
        <v>217.651663405088</v>
      </c>
    </row>
    <row r="11" s="54" customFormat="1" ht="21" customHeight="1" spans="1:6">
      <c r="A11" s="116" t="s">
        <v>537</v>
      </c>
      <c r="B11" s="57">
        <v>210376</v>
      </c>
      <c r="C11" s="57">
        <v>88292</v>
      </c>
      <c r="D11" s="57">
        <v>120097</v>
      </c>
      <c r="E11" s="113">
        <f t="shared" si="0"/>
        <v>136.022516196258</v>
      </c>
      <c r="F11" s="114">
        <f t="shared" si="1"/>
        <v>57.0868350001901</v>
      </c>
    </row>
    <row r="12" s="54" customFormat="1" ht="21" customHeight="1" spans="1:6">
      <c r="A12" s="109" t="s">
        <v>142</v>
      </c>
      <c r="B12" s="57">
        <v>3052</v>
      </c>
      <c r="C12" s="112">
        <v>2300</v>
      </c>
      <c r="D12" s="57">
        <v>1628</v>
      </c>
      <c r="E12" s="113">
        <f t="shared" si="0"/>
        <v>70.7826086956522</v>
      </c>
      <c r="F12" s="114">
        <f t="shared" si="1"/>
        <v>53.3420707732634</v>
      </c>
    </row>
    <row r="13" s="54" customFormat="1" ht="21" customHeight="1" spans="1:6">
      <c r="A13" s="109" t="s">
        <v>538</v>
      </c>
      <c r="B13" s="57">
        <v>29448</v>
      </c>
      <c r="C13" s="112">
        <v>30000</v>
      </c>
      <c r="D13" s="57">
        <v>25962</v>
      </c>
      <c r="E13" s="113">
        <f t="shared" si="0"/>
        <v>86.54</v>
      </c>
      <c r="F13" s="114">
        <f t="shared" si="1"/>
        <v>88.1621841890791</v>
      </c>
    </row>
    <row r="14" s="54" customFormat="1" ht="21" customHeight="1" spans="1:6">
      <c r="A14" s="92" t="s">
        <v>539</v>
      </c>
      <c r="B14" s="57">
        <v>6552</v>
      </c>
      <c r="C14" s="115"/>
      <c r="D14" s="57">
        <v>4441</v>
      </c>
      <c r="E14" s="113" t="e">
        <f t="shared" si="0"/>
        <v>#DIV/0!</v>
      </c>
      <c r="F14" s="114">
        <f t="shared" si="1"/>
        <v>67.7808302808303</v>
      </c>
    </row>
    <row r="15" s="54" customFormat="1" ht="21" customHeight="1" spans="1:6">
      <c r="A15" s="109" t="s">
        <v>148</v>
      </c>
      <c r="B15" s="57">
        <v>3215</v>
      </c>
      <c r="C15" s="112"/>
      <c r="D15" s="57">
        <v>973</v>
      </c>
      <c r="E15" s="113" t="e">
        <f t="shared" si="0"/>
        <v>#DIV/0!</v>
      </c>
      <c r="F15" s="114">
        <f t="shared" si="1"/>
        <v>30.2643856920684</v>
      </c>
    </row>
    <row r="16" s="54" customFormat="1" ht="21" customHeight="1" spans="1:6">
      <c r="A16" s="116" t="s">
        <v>540</v>
      </c>
      <c r="B16" s="57">
        <v>252643</v>
      </c>
      <c r="C16" s="57">
        <v>120592</v>
      </c>
      <c r="D16" s="57">
        <v>153101</v>
      </c>
      <c r="E16" s="113">
        <f t="shared" si="0"/>
        <v>126.957841316174</v>
      </c>
      <c r="F16" s="114">
        <f t="shared" si="1"/>
        <v>60.599739553441</v>
      </c>
    </row>
  </sheetData>
  <mergeCells count="1">
    <mergeCell ref="A1:F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B8" sqref="B8"/>
    </sheetView>
  </sheetViews>
  <sheetFormatPr defaultColWidth="9" defaultRowHeight="14.25" outlineLevelCol="5"/>
  <cols>
    <col min="1" max="1" width="51.25" style="54" customWidth="1"/>
    <col min="2" max="6" width="17.25" style="54" customWidth="1"/>
    <col min="7" max="16384" width="9" style="54"/>
  </cols>
  <sheetData>
    <row r="1" s="54" customFormat="1" ht="24.75" customHeight="1" spans="1:6">
      <c r="A1" s="55" t="s">
        <v>541</v>
      </c>
      <c r="B1" s="55"/>
      <c r="C1" s="55"/>
      <c r="D1" s="55"/>
      <c r="E1" s="55"/>
      <c r="F1" s="55"/>
    </row>
    <row r="2" s="54" customFormat="1" spans="6:6">
      <c r="F2" s="56" t="s">
        <v>116</v>
      </c>
    </row>
    <row r="3" s="54" customFormat="1" ht="31.5" customHeight="1" spans="1:6">
      <c r="A3" s="64" t="s">
        <v>117</v>
      </c>
      <c r="B3" s="64" t="s">
        <v>87</v>
      </c>
      <c r="C3" s="64" t="s">
        <v>88</v>
      </c>
      <c r="D3" s="64" t="s">
        <v>90</v>
      </c>
      <c r="E3" s="82" t="s">
        <v>520</v>
      </c>
      <c r="F3" s="82" t="s">
        <v>92</v>
      </c>
    </row>
    <row r="4" s="54" customFormat="1" ht="28" customHeight="1" spans="1:6">
      <c r="A4" s="109" t="s">
        <v>542</v>
      </c>
      <c r="B4" s="64"/>
      <c r="C4" s="110">
        <v>71</v>
      </c>
      <c r="D4" s="64"/>
      <c r="E4" s="111"/>
      <c r="F4" s="82"/>
    </row>
    <row r="5" s="54" customFormat="1" ht="28" customHeight="1" spans="1:6">
      <c r="A5" s="109" t="s">
        <v>535</v>
      </c>
      <c r="B5" s="64"/>
      <c r="C5" s="110">
        <v>53</v>
      </c>
      <c r="D5" s="64"/>
      <c r="E5" s="111"/>
      <c r="F5" s="82"/>
    </row>
    <row r="6" s="54" customFormat="1" ht="21" customHeight="1" spans="1:6">
      <c r="A6" s="109" t="s">
        <v>543</v>
      </c>
      <c r="B6" s="57">
        <v>628</v>
      </c>
      <c r="C6" s="112">
        <v>862</v>
      </c>
      <c r="D6" s="57">
        <v>391</v>
      </c>
      <c r="E6" s="113">
        <f t="shared" ref="E6:E9" si="0">D6/C6*100</f>
        <v>45.3596287703016</v>
      </c>
      <c r="F6" s="114">
        <f t="shared" ref="F6:F9" si="1">D6/B6*100</f>
        <v>62.2611464968153</v>
      </c>
    </row>
    <row r="7" s="54" customFormat="1" ht="21" customHeight="1" spans="1:6">
      <c r="A7" s="109" t="s">
        <v>544</v>
      </c>
      <c r="B7" s="57">
        <v>43</v>
      </c>
      <c r="C7" s="112">
        <v>65</v>
      </c>
      <c r="D7" s="57">
        <v>29</v>
      </c>
      <c r="E7" s="113">
        <f t="shared" si="0"/>
        <v>44.6153846153846</v>
      </c>
      <c r="F7" s="114">
        <f t="shared" si="1"/>
        <v>67.4418604651163</v>
      </c>
    </row>
    <row r="8" s="54" customFormat="1" ht="21" customHeight="1" spans="1:6">
      <c r="A8" s="90" t="s">
        <v>545</v>
      </c>
      <c r="B8" s="57">
        <v>125660</v>
      </c>
      <c r="C8" s="112">
        <v>77700</v>
      </c>
      <c r="D8" s="57">
        <v>54370</v>
      </c>
      <c r="E8" s="113">
        <f t="shared" si="0"/>
        <v>69.97425997426</v>
      </c>
      <c r="F8" s="114">
        <f t="shared" si="1"/>
        <v>43.267547349992</v>
      </c>
    </row>
    <row r="9" s="54" customFormat="1" ht="21" customHeight="1" spans="1:6">
      <c r="A9" s="90" t="s">
        <v>546</v>
      </c>
      <c r="B9" s="57">
        <v>5</v>
      </c>
      <c r="C9" s="115">
        <v>5500</v>
      </c>
      <c r="D9" s="57">
        <v>281</v>
      </c>
      <c r="E9" s="113">
        <f t="shared" si="0"/>
        <v>5.10909090909091</v>
      </c>
      <c r="F9" s="114">
        <f t="shared" si="1"/>
        <v>5620</v>
      </c>
    </row>
    <row r="10" s="54" customFormat="1" ht="21" customHeight="1" spans="1:6">
      <c r="A10" s="109" t="s">
        <v>547</v>
      </c>
      <c r="B10" s="57"/>
      <c r="C10" s="112"/>
      <c r="D10" s="57"/>
      <c r="E10" s="113"/>
      <c r="F10" s="114"/>
    </row>
    <row r="11" s="54" customFormat="1" ht="21" customHeight="1" spans="1:6">
      <c r="A11" s="109" t="s">
        <v>548</v>
      </c>
      <c r="B11" s="57">
        <v>18800</v>
      </c>
      <c r="C11" s="112"/>
      <c r="D11" s="57">
        <v>8700</v>
      </c>
      <c r="E11" s="113"/>
      <c r="F11" s="114"/>
    </row>
    <row r="12" s="54" customFormat="1" ht="21" customHeight="1" spans="1:6">
      <c r="A12" s="109" t="s">
        <v>549</v>
      </c>
      <c r="B12" s="57"/>
      <c r="C12" s="112">
        <v>200</v>
      </c>
      <c r="D12" s="57">
        <v>176</v>
      </c>
      <c r="E12" s="113">
        <f t="shared" ref="E12:E16" si="2">D12/C12*100</f>
        <v>88</v>
      </c>
      <c r="F12" s="114" t="e">
        <f t="shared" ref="F12:F16" si="3">D12/B12*100</f>
        <v>#DIV/0!</v>
      </c>
    </row>
    <row r="13" s="54" customFormat="1" ht="21" customHeight="1" spans="1:6">
      <c r="A13" s="109" t="s">
        <v>550</v>
      </c>
      <c r="B13" s="57"/>
      <c r="C13" s="112">
        <v>15</v>
      </c>
      <c r="D13" s="57">
        <v>1</v>
      </c>
      <c r="E13" s="113">
        <f t="shared" si="2"/>
        <v>6.66666666666667</v>
      </c>
      <c r="F13" s="114" t="e">
        <f t="shared" si="3"/>
        <v>#DIV/0!</v>
      </c>
    </row>
    <row r="14" s="54" customFormat="1" ht="21" customHeight="1" spans="1:6">
      <c r="A14" s="109" t="s">
        <v>551</v>
      </c>
      <c r="B14" s="57"/>
      <c r="C14" s="112">
        <v>350</v>
      </c>
      <c r="D14" s="57"/>
      <c r="E14" s="113">
        <f t="shared" si="2"/>
        <v>0</v>
      </c>
      <c r="F14" s="114" t="e">
        <f t="shared" si="3"/>
        <v>#DIV/0!</v>
      </c>
    </row>
    <row r="15" s="54" customFormat="1" ht="21" customHeight="1" spans="1:6">
      <c r="A15" s="109" t="s">
        <v>552</v>
      </c>
      <c r="B15" s="57">
        <v>581</v>
      </c>
      <c r="C15" s="112">
        <v>750</v>
      </c>
      <c r="D15" s="57">
        <v>277</v>
      </c>
      <c r="E15" s="113">
        <f t="shared" si="2"/>
        <v>36.9333333333333</v>
      </c>
      <c r="F15" s="114">
        <f t="shared" si="3"/>
        <v>47.6764199655766</v>
      </c>
    </row>
    <row r="16" s="54" customFormat="1" ht="21" customHeight="1" spans="1:6">
      <c r="A16" s="109" t="s">
        <v>553</v>
      </c>
      <c r="B16" s="57">
        <v>341</v>
      </c>
      <c r="C16" s="57">
        <v>20</v>
      </c>
      <c r="D16" s="57">
        <v>374</v>
      </c>
      <c r="E16" s="113">
        <f t="shared" si="2"/>
        <v>1870</v>
      </c>
      <c r="F16" s="114">
        <f t="shared" si="3"/>
        <v>109.677419354839</v>
      </c>
    </row>
    <row r="17" s="54" customFormat="1" ht="21" customHeight="1" spans="1:6">
      <c r="A17" s="109" t="s">
        <v>554</v>
      </c>
      <c r="B17" s="57"/>
      <c r="C17" s="57"/>
      <c r="D17" s="57">
        <v>47181</v>
      </c>
      <c r="E17" s="113"/>
      <c r="F17" s="114"/>
    </row>
    <row r="18" s="54" customFormat="1" ht="21" customHeight="1" spans="1:6">
      <c r="A18" s="109" t="s">
        <v>555</v>
      </c>
      <c r="B18" s="57">
        <v>2555</v>
      </c>
      <c r="C18" s="57"/>
      <c r="D18" s="57">
        <v>5611</v>
      </c>
      <c r="E18" s="113"/>
      <c r="F18" s="114"/>
    </row>
    <row r="19" s="54" customFormat="1" ht="21" customHeight="1" spans="1:6">
      <c r="A19" s="109" t="s">
        <v>556</v>
      </c>
      <c r="B19" s="57"/>
      <c r="C19" s="57">
        <v>2706</v>
      </c>
      <c r="D19" s="57">
        <v>2706</v>
      </c>
      <c r="E19" s="113"/>
      <c r="F19" s="114"/>
    </row>
    <row r="20" s="54" customFormat="1" ht="21" customHeight="1" spans="1:6">
      <c r="A20" s="116" t="s">
        <v>537</v>
      </c>
      <c r="B20" s="57">
        <v>210376</v>
      </c>
      <c r="C20" s="57">
        <v>88292</v>
      </c>
      <c r="D20" s="57">
        <v>120097</v>
      </c>
      <c r="E20" s="113">
        <f>D20/C20*100</f>
        <v>136.022516196258</v>
      </c>
      <c r="F20" s="114">
        <f>D20/B20*100</f>
        <v>57.0868350001901</v>
      </c>
    </row>
  </sheetData>
  <mergeCells count="1">
    <mergeCell ref="A1:F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C14" sqref="C14"/>
    </sheetView>
  </sheetViews>
  <sheetFormatPr defaultColWidth="9" defaultRowHeight="14.25" outlineLevelCol="4"/>
  <cols>
    <col min="1" max="1" width="33.875" style="54"/>
    <col min="2" max="2" width="13.375" style="54" customWidth="1"/>
    <col min="3" max="3" width="15.25" style="54" customWidth="1"/>
    <col min="4" max="4" width="22.125" style="54" customWidth="1"/>
    <col min="5" max="16384" width="9" style="54"/>
  </cols>
  <sheetData>
    <row r="1" s="54" customFormat="1" ht="31.5" customHeight="1" spans="1:4">
      <c r="A1" s="55" t="s">
        <v>557</v>
      </c>
      <c r="B1" s="55"/>
      <c r="C1" s="55"/>
      <c r="D1" s="55"/>
    </row>
    <row r="2" s="54" customFormat="1" ht="18.75" customHeight="1" spans="1:4">
      <c r="A2" s="105"/>
      <c r="B2" s="105"/>
      <c r="C2" s="105"/>
      <c r="D2" s="106" t="s">
        <v>116</v>
      </c>
    </row>
    <row r="3" s="54" customFormat="1" ht="35.25" customHeight="1" spans="1:4">
      <c r="A3" s="104" t="s">
        <v>445</v>
      </c>
      <c r="B3" s="104" t="s">
        <v>87</v>
      </c>
      <c r="C3" s="104" t="s">
        <v>90</v>
      </c>
      <c r="D3" s="104" t="s">
        <v>92</v>
      </c>
    </row>
    <row r="4" s="54" customFormat="1" ht="35.25" customHeight="1" spans="1:4">
      <c r="A4" s="104" t="s">
        <v>558</v>
      </c>
      <c r="B4" s="107">
        <v>3</v>
      </c>
      <c r="C4" s="107">
        <v>1</v>
      </c>
      <c r="D4" s="108">
        <f t="shared" ref="D4:D10" si="0">C4/B4*100</f>
        <v>33.3333333333333</v>
      </c>
    </row>
    <row r="5" s="54" customFormat="1" ht="35.25" customHeight="1" spans="1:4">
      <c r="A5" s="104" t="s">
        <v>559</v>
      </c>
      <c r="B5" s="104">
        <v>609</v>
      </c>
      <c r="C5" s="104">
        <v>943</v>
      </c>
      <c r="D5" s="108">
        <f t="shared" si="0"/>
        <v>154.844006568144</v>
      </c>
    </row>
    <row r="6" s="54" customFormat="1" ht="35.25" customHeight="1" spans="1:4">
      <c r="A6" s="104" t="s">
        <v>526</v>
      </c>
      <c r="B6" s="107">
        <v>29</v>
      </c>
      <c r="C6" s="107"/>
      <c r="D6" s="108">
        <f t="shared" si="0"/>
        <v>0</v>
      </c>
    </row>
    <row r="7" s="54" customFormat="1" ht="35.25" customHeight="1" spans="1:4">
      <c r="A7" s="104" t="s">
        <v>560</v>
      </c>
      <c r="B7" s="107"/>
      <c r="C7" s="107">
        <v>99</v>
      </c>
      <c r="D7" s="108" t="e">
        <f t="shared" si="0"/>
        <v>#DIV/0!</v>
      </c>
    </row>
    <row r="8" s="54" customFormat="1" ht="35.25" customHeight="1" spans="1:4">
      <c r="A8" s="104" t="s">
        <v>521</v>
      </c>
      <c r="B8" s="107"/>
      <c r="C8" s="107"/>
      <c r="D8" s="108" t="e">
        <f t="shared" si="0"/>
        <v>#DIV/0!</v>
      </c>
    </row>
    <row r="9" s="54" customFormat="1" ht="35.25" customHeight="1" spans="1:4">
      <c r="A9" s="104" t="s">
        <v>561</v>
      </c>
      <c r="B9" s="107">
        <v>4</v>
      </c>
      <c r="C9" s="107"/>
      <c r="D9" s="108">
        <f t="shared" si="0"/>
        <v>0</v>
      </c>
    </row>
    <row r="10" s="54" customFormat="1" ht="35.25" customHeight="1" spans="1:4">
      <c r="A10" s="104" t="s">
        <v>530</v>
      </c>
      <c r="B10" s="104">
        <v>215</v>
      </c>
      <c r="C10" s="104">
        <v>195</v>
      </c>
      <c r="D10" s="108">
        <f t="shared" si="0"/>
        <v>90.6976744186046</v>
      </c>
    </row>
    <row r="11" s="54" customFormat="1" ht="35.25" customHeight="1" spans="1:4">
      <c r="A11" s="104" t="s">
        <v>562</v>
      </c>
      <c r="B11" s="104">
        <v>14520</v>
      </c>
      <c r="C11" s="104"/>
      <c r="D11" s="108"/>
    </row>
    <row r="12" s="54" customFormat="1" ht="35.25" customHeight="1" spans="1:4">
      <c r="A12" s="104"/>
      <c r="B12" s="104"/>
      <c r="C12" s="104"/>
      <c r="D12" s="108"/>
    </row>
    <row r="13" s="54" customFormat="1" ht="35.25" customHeight="1" spans="1:4">
      <c r="A13" s="104"/>
      <c r="B13" s="104"/>
      <c r="C13" s="104"/>
      <c r="D13" s="108"/>
    </row>
    <row r="14" s="54" customFormat="1" ht="35.25" customHeight="1" spans="1:4">
      <c r="A14" s="104"/>
      <c r="B14" s="104"/>
      <c r="C14" s="104"/>
      <c r="D14" s="108"/>
    </row>
    <row r="15" s="54" customFormat="1" ht="35.25" customHeight="1" spans="1:5">
      <c r="A15" s="104" t="s">
        <v>493</v>
      </c>
      <c r="B15" s="104">
        <f>SUM(B4:B14)</f>
        <v>15380</v>
      </c>
      <c r="C15" s="104">
        <f>SUM(C4:C14)</f>
        <v>1238</v>
      </c>
      <c r="D15" s="108">
        <f>C15/B15*100</f>
        <v>8.04941482444733</v>
      </c>
      <c r="E15" s="99"/>
    </row>
  </sheetData>
  <mergeCells count="1">
    <mergeCell ref="A1:D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E18" sqref="E18"/>
    </sheetView>
  </sheetViews>
  <sheetFormatPr defaultColWidth="9" defaultRowHeight="14.25" outlineLevelRow="3" outlineLevelCol="2"/>
  <cols>
    <col min="1" max="4" width="20" style="54" customWidth="1"/>
    <col min="5" max="16384" width="9" style="54"/>
  </cols>
  <sheetData>
    <row r="1" s="54" customFormat="1" ht="24.75" customHeight="1" spans="1:3">
      <c r="A1" s="55" t="s">
        <v>563</v>
      </c>
      <c r="B1" s="55"/>
      <c r="C1" s="55"/>
    </row>
    <row r="2" s="54" customFormat="1" spans="3:3">
      <c r="C2" s="56" t="s">
        <v>564</v>
      </c>
    </row>
    <row r="3" s="54" customFormat="1" ht="25.5" customHeight="1" spans="1:3">
      <c r="A3" s="64" t="s">
        <v>490</v>
      </c>
      <c r="B3" s="64" t="s">
        <v>565</v>
      </c>
      <c r="C3" s="64" t="s">
        <v>493</v>
      </c>
    </row>
    <row r="4" s="54" customFormat="1" ht="25.5" customHeight="1" spans="1:3">
      <c r="A4" s="65" t="s">
        <v>494</v>
      </c>
      <c r="B4" s="65">
        <v>1238</v>
      </c>
      <c r="C4" s="66">
        <f>SUM(B4:B4)</f>
        <v>1238</v>
      </c>
    </row>
  </sheetData>
  <mergeCells count="1">
    <mergeCell ref="A1:C1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F12" sqref="F12"/>
    </sheetView>
  </sheetViews>
  <sheetFormatPr defaultColWidth="9" defaultRowHeight="14.25" outlineLevelRow="6" outlineLevelCol="6"/>
  <cols>
    <col min="1" max="7" width="14.375" style="23" customWidth="1"/>
    <col min="8" max="16384" width="9" style="23"/>
  </cols>
  <sheetData>
    <row r="1" s="23" customFormat="1" spans="1:7">
      <c r="A1" s="99" t="s">
        <v>504</v>
      </c>
      <c r="B1" s="99"/>
      <c r="C1" s="99"/>
      <c r="D1" s="99"/>
      <c r="E1" s="99"/>
      <c r="F1" s="99"/>
      <c r="G1" s="99"/>
    </row>
    <row r="2" s="23" customFormat="1" spans="1:7">
      <c r="A2" s="99"/>
      <c r="B2" s="99"/>
      <c r="C2" s="99"/>
      <c r="D2" s="99"/>
      <c r="E2" s="99"/>
      <c r="F2" s="99"/>
      <c r="G2" s="99"/>
    </row>
    <row r="3" s="23" customFormat="1" spans="7:7">
      <c r="G3" s="23" t="s">
        <v>505</v>
      </c>
    </row>
    <row r="4" s="98" customFormat="1" ht="39" customHeight="1" spans="1:7">
      <c r="A4" s="100" t="s">
        <v>490</v>
      </c>
      <c r="B4" s="101" t="s">
        <v>506</v>
      </c>
      <c r="C4" s="102"/>
      <c r="D4" s="103"/>
      <c r="E4" s="101" t="s">
        <v>507</v>
      </c>
      <c r="F4" s="102"/>
      <c r="G4" s="103"/>
    </row>
    <row r="5" s="98" customFormat="1" ht="39" customHeight="1" spans="1:7">
      <c r="A5" s="100"/>
      <c r="B5" s="100"/>
      <c r="C5" s="100" t="s">
        <v>508</v>
      </c>
      <c r="D5" s="100" t="s">
        <v>509</v>
      </c>
      <c r="E5" s="100"/>
      <c r="F5" s="100" t="s">
        <v>508</v>
      </c>
      <c r="G5" s="100" t="s">
        <v>509</v>
      </c>
    </row>
    <row r="6" s="98" customFormat="1" ht="39" customHeight="1" spans="1:7">
      <c r="A6" s="100" t="s">
        <v>510</v>
      </c>
      <c r="B6" s="100" t="s">
        <v>511</v>
      </c>
      <c r="C6" s="100" t="s">
        <v>512</v>
      </c>
      <c r="D6" s="100" t="s">
        <v>513</v>
      </c>
      <c r="E6" s="100" t="s">
        <v>514</v>
      </c>
      <c r="F6" s="100" t="s">
        <v>515</v>
      </c>
      <c r="G6" s="100" t="s">
        <v>516</v>
      </c>
    </row>
    <row r="7" s="23" customFormat="1" ht="54" customHeight="1" spans="1:7">
      <c r="A7" s="104" t="s">
        <v>494</v>
      </c>
      <c r="B7" s="104">
        <f>SUM(C7:D7)</f>
        <v>35.33</v>
      </c>
      <c r="C7" s="104">
        <v>12.23</v>
      </c>
      <c r="D7" s="104">
        <v>23.1</v>
      </c>
      <c r="E7" s="104">
        <f>SUM(F7:G7)</f>
        <v>32.04</v>
      </c>
      <c r="F7" s="104">
        <v>11.29</v>
      </c>
      <c r="G7" s="104">
        <v>20.75</v>
      </c>
    </row>
  </sheetData>
  <mergeCells count="4">
    <mergeCell ref="B4:D4"/>
    <mergeCell ref="E4:G4"/>
    <mergeCell ref="A4:A5"/>
    <mergeCell ref="A1:G2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workbookViewId="0">
      <selection activeCell="E10" sqref="E10"/>
    </sheetView>
  </sheetViews>
  <sheetFormatPr defaultColWidth="9.125" defaultRowHeight="14.25" outlineLevelCol="6"/>
  <cols>
    <col min="1" max="1" width="23.75" style="54" customWidth="1"/>
    <col min="2" max="3" width="15.375" style="54" customWidth="1"/>
    <col min="4" max="4" width="16.5" style="54" customWidth="1"/>
    <col min="5" max="7" width="15.375" style="54" customWidth="1"/>
    <col min="8" max="253" width="9.125" style="54" customWidth="1"/>
    <col min="254" max="16384" width="9.125" style="54"/>
  </cols>
  <sheetData>
    <row r="1" s="54" customFormat="1" ht="33.95" customHeight="1" spans="1:7">
      <c r="A1" s="79" t="s">
        <v>566</v>
      </c>
      <c r="B1" s="79"/>
      <c r="C1" s="79"/>
      <c r="D1" s="79"/>
      <c r="E1" s="79"/>
      <c r="F1" s="79"/>
      <c r="G1" s="79"/>
    </row>
    <row r="2" s="54" customFormat="1" ht="17.1" customHeight="1" spans="1:7">
      <c r="A2" s="93"/>
      <c r="B2" s="93"/>
      <c r="C2" s="93"/>
      <c r="D2" s="93"/>
      <c r="E2" s="93"/>
      <c r="F2" s="93"/>
      <c r="G2" s="94" t="s">
        <v>116</v>
      </c>
    </row>
    <row r="3" s="54" customFormat="1" ht="28.5" customHeight="1" spans="1:7">
      <c r="A3" s="81" t="s">
        <v>86</v>
      </c>
      <c r="B3" s="57" t="s">
        <v>87</v>
      </c>
      <c r="C3" s="57" t="s">
        <v>88</v>
      </c>
      <c r="D3" s="57" t="s">
        <v>89</v>
      </c>
      <c r="E3" s="57" t="s">
        <v>90</v>
      </c>
      <c r="F3" s="82" t="s">
        <v>91</v>
      </c>
      <c r="G3" s="82" t="s">
        <v>92</v>
      </c>
    </row>
    <row r="4" s="54" customFormat="1" ht="16.9" customHeight="1" spans="1:7">
      <c r="A4" s="95" t="s">
        <v>567</v>
      </c>
      <c r="B4" s="96">
        <v>1210</v>
      </c>
      <c r="C4" s="95"/>
      <c r="D4" s="95">
        <v>4000</v>
      </c>
      <c r="E4" s="85">
        <v>4761</v>
      </c>
      <c r="F4" s="95">
        <f>(E4/D4)*100</f>
        <v>119.025</v>
      </c>
      <c r="G4" s="96">
        <f>E4/B4*100</f>
        <v>393.471074380165</v>
      </c>
    </row>
    <row r="5" s="54" customFormat="1" ht="17.1" customHeight="1" spans="1:7">
      <c r="A5" s="97" t="s">
        <v>568</v>
      </c>
      <c r="B5" s="84">
        <v>1210</v>
      </c>
      <c r="C5" s="81"/>
      <c r="D5" s="81">
        <v>4000</v>
      </c>
      <c r="E5" s="85">
        <v>4761</v>
      </c>
      <c r="F5" s="95">
        <f>(E5/D5)*100</f>
        <v>119.025</v>
      </c>
      <c r="G5" s="96">
        <f>E5/B5*100</f>
        <v>393.471074380165</v>
      </c>
    </row>
    <row r="6" s="54" customFormat="1" ht="17.1" customHeight="1" spans="1:7">
      <c r="A6" s="92" t="s">
        <v>569</v>
      </c>
      <c r="B6" s="84"/>
      <c r="C6" s="91"/>
      <c r="D6" s="91"/>
      <c r="E6" s="84"/>
      <c r="F6" s="95"/>
      <c r="G6" s="85"/>
    </row>
    <row r="7" s="54" customFormat="1" ht="17.1" customHeight="1" spans="1:7">
      <c r="A7" s="92" t="s">
        <v>570</v>
      </c>
      <c r="B7" s="84">
        <v>0</v>
      </c>
      <c r="C7" s="91"/>
      <c r="D7" s="91"/>
      <c r="E7" s="84">
        <f>SUM(E8:E38)</f>
        <v>0</v>
      </c>
      <c r="F7" s="92"/>
      <c r="G7" s="85"/>
    </row>
    <row r="8" s="54" customFormat="1" ht="17.1" customHeight="1" spans="1:7">
      <c r="A8" s="92" t="s">
        <v>571</v>
      </c>
      <c r="B8" s="85">
        <v>0</v>
      </c>
      <c r="C8" s="92"/>
      <c r="D8" s="92"/>
      <c r="E8" s="85">
        <v>0</v>
      </c>
      <c r="F8" s="92"/>
      <c r="G8" s="85"/>
    </row>
    <row r="9" s="54" customFormat="1" ht="17.1" customHeight="1" spans="1:7">
      <c r="A9" s="92" t="s">
        <v>572</v>
      </c>
      <c r="B9" s="85">
        <v>0</v>
      </c>
      <c r="C9" s="92"/>
      <c r="D9" s="92"/>
      <c r="E9" s="85">
        <v>0</v>
      </c>
      <c r="F9" s="92"/>
      <c r="G9" s="85"/>
    </row>
    <row r="10" s="54" customFormat="1" ht="17.1" customHeight="1" spans="1:7">
      <c r="A10" s="92" t="s">
        <v>573</v>
      </c>
      <c r="B10" s="85">
        <v>0</v>
      </c>
      <c r="C10" s="92"/>
      <c r="D10" s="92"/>
      <c r="E10" s="85">
        <v>0</v>
      </c>
      <c r="F10" s="92"/>
      <c r="G10" s="85"/>
    </row>
    <row r="11" s="54" customFormat="1" ht="17.1" customHeight="1" spans="1:7">
      <c r="A11" s="92" t="s">
        <v>574</v>
      </c>
      <c r="B11" s="85">
        <v>0</v>
      </c>
      <c r="C11" s="92"/>
      <c r="D11" s="92"/>
      <c r="E11" s="85">
        <v>0</v>
      </c>
      <c r="F11" s="92"/>
      <c r="G11" s="85"/>
    </row>
    <row r="12" s="54" customFormat="1" ht="17.1" customHeight="1" spans="1:7">
      <c r="A12" s="92" t="s">
        <v>575</v>
      </c>
      <c r="B12" s="85">
        <v>0</v>
      </c>
      <c r="C12" s="92"/>
      <c r="D12" s="92"/>
      <c r="E12" s="85">
        <v>0</v>
      </c>
      <c r="F12" s="92"/>
      <c r="G12" s="85"/>
    </row>
    <row r="13" s="54" customFormat="1" ht="17.1" customHeight="1" spans="1:7">
      <c r="A13" s="92" t="s">
        <v>576</v>
      </c>
      <c r="B13" s="85">
        <v>0</v>
      </c>
      <c r="C13" s="92"/>
      <c r="D13" s="92"/>
      <c r="E13" s="85">
        <v>0</v>
      </c>
      <c r="F13" s="92"/>
      <c r="G13" s="85"/>
    </row>
    <row r="14" s="54" customFormat="1" ht="17.1" customHeight="1" spans="1:7">
      <c r="A14" s="92" t="s">
        <v>577</v>
      </c>
      <c r="B14" s="85">
        <v>0</v>
      </c>
      <c r="C14" s="92"/>
      <c r="D14" s="92"/>
      <c r="E14" s="85">
        <v>0</v>
      </c>
      <c r="F14" s="92"/>
      <c r="G14" s="85"/>
    </row>
    <row r="15" s="54" customFormat="1" ht="17.1" customHeight="1" spans="1:7">
      <c r="A15" s="92" t="s">
        <v>578</v>
      </c>
      <c r="B15" s="85">
        <v>0</v>
      </c>
      <c r="C15" s="92"/>
      <c r="D15" s="92"/>
      <c r="E15" s="85">
        <v>0</v>
      </c>
      <c r="F15" s="92"/>
      <c r="G15" s="85"/>
    </row>
    <row r="16" s="54" customFormat="1" ht="17.1" customHeight="1" spans="1:7">
      <c r="A16" s="92" t="s">
        <v>579</v>
      </c>
      <c r="B16" s="85">
        <v>0</v>
      </c>
      <c r="C16" s="92"/>
      <c r="D16" s="92"/>
      <c r="E16" s="85">
        <v>0</v>
      </c>
      <c r="F16" s="92"/>
      <c r="G16" s="85"/>
    </row>
    <row r="17" s="54" customFormat="1" ht="17.1" customHeight="1" spans="1:7">
      <c r="A17" s="92" t="s">
        <v>580</v>
      </c>
      <c r="B17" s="85">
        <v>0</v>
      </c>
      <c r="C17" s="92"/>
      <c r="D17" s="92"/>
      <c r="E17" s="85">
        <v>0</v>
      </c>
      <c r="F17" s="92"/>
      <c r="G17" s="85"/>
    </row>
    <row r="18" s="54" customFormat="1" ht="17.1" customHeight="1" spans="1:7">
      <c r="A18" s="92" t="s">
        <v>581</v>
      </c>
      <c r="B18" s="85">
        <v>0</v>
      </c>
      <c r="C18" s="92"/>
      <c r="D18" s="92"/>
      <c r="E18" s="85">
        <v>0</v>
      </c>
      <c r="F18" s="92"/>
      <c r="G18" s="85"/>
    </row>
    <row r="19" s="54" customFormat="1" ht="17.1" customHeight="1" spans="1:7">
      <c r="A19" s="92" t="s">
        <v>582</v>
      </c>
      <c r="B19" s="85">
        <v>0</v>
      </c>
      <c r="C19" s="92"/>
      <c r="D19" s="92"/>
      <c r="E19" s="85">
        <v>0</v>
      </c>
      <c r="F19" s="92"/>
      <c r="G19" s="85"/>
    </row>
    <row r="20" s="54" customFormat="1" ht="16.9" customHeight="1" spans="1:7">
      <c r="A20" s="92" t="s">
        <v>583</v>
      </c>
      <c r="B20" s="85">
        <v>0</v>
      </c>
      <c r="C20" s="92"/>
      <c r="D20" s="92"/>
      <c r="E20" s="85">
        <v>0</v>
      </c>
      <c r="F20" s="92"/>
      <c r="G20" s="85"/>
    </row>
    <row r="21" s="54" customFormat="1" ht="16.9" customHeight="1" spans="1:7">
      <c r="A21" s="92" t="s">
        <v>584</v>
      </c>
      <c r="B21" s="85">
        <v>0</v>
      </c>
      <c r="C21" s="92"/>
      <c r="D21" s="92"/>
      <c r="E21" s="85">
        <v>0</v>
      </c>
      <c r="F21" s="92"/>
      <c r="G21" s="85"/>
    </row>
    <row r="22" s="54" customFormat="1" ht="16.9" customHeight="1" spans="1:7">
      <c r="A22" s="92" t="s">
        <v>585</v>
      </c>
      <c r="B22" s="85">
        <v>0</v>
      </c>
      <c r="C22" s="92"/>
      <c r="D22" s="92"/>
      <c r="E22" s="85">
        <v>0</v>
      </c>
      <c r="F22" s="92"/>
      <c r="G22" s="85"/>
    </row>
    <row r="23" s="54" customFormat="1" ht="17.1" customHeight="1" spans="1:7">
      <c r="A23" s="92" t="s">
        <v>586</v>
      </c>
      <c r="B23" s="85">
        <v>0</v>
      </c>
      <c r="C23" s="92"/>
      <c r="D23" s="92"/>
      <c r="E23" s="85">
        <v>0</v>
      </c>
      <c r="F23" s="92"/>
      <c r="G23" s="85"/>
    </row>
    <row r="24" s="54" customFormat="1" ht="17.1" customHeight="1" spans="1:7">
      <c r="A24" s="92" t="s">
        <v>587</v>
      </c>
      <c r="B24" s="85">
        <v>0</v>
      </c>
      <c r="C24" s="92"/>
      <c r="D24" s="92"/>
      <c r="E24" s="85">
        <v>0</v>
      </c>
      <c r="F24" s="92"/>
      <c r="G24" s="85"/>
    </row>
    <row r="25" s="54" customFormat="1" ht="17.1" customHeight="1" spans="1:7">
      <c r="A25" s="92" t="s">
        <v>588</v>
      </c>
      <c r="B25" s="85">
        <v>0</v>
      </c>
      <c r="C25" s="92"/>
      <c r="D25" s="92"/>
      <c r="E25" s="85">
        <v>0</v>
      </c>
      <c r="F25" s="92"/>
      <c r="G25" s="85"/>
    </row>
    <row r="26" s="54" customFormat="1" ht="17.1" customHeight="1" spans="1:7">
      <c r="A26" s="92" t="s">
        <v>589</v>
      </c>
      <c r="B26" s="85">
        <v>0</v>
      </c>
      <c r="C26" s="92"/>
      <c r="D26" s="92"/>
      <c r="E26" s="85">
        <v>0</v>
      </c>
      <c r="F26" s="92"/>
      <c r="G26" s="85"/>
    </row>
    <row r="27" s="54" customFormat="1" ht="17.1" customHeight="1" spans="1:7">
      <c r="A27" s="92" t="s">
        <v>590</v>
      </c>
      <c r="B27" s="85">
        <v>0</v>
      </c>
      <c r="C27" s="92"/>
      <c r="D27" s="92"/>
      <c r="E27" s="85">
        <v>0</v>
      </c>
      <c r="F27" s="92"/>
      <c r="G27" s="85"/>
    </row>
    <row r="28" s="54" customFormat="1" ht="17.1" customHeight="1" spans="1:7">
      <c r="A28" s="92" t="s">
        <v>591</v>
      </c>
      <c r="B28" s="85">
        <v>0</v>
      </c>
      <c r="C28" s="92"/>
      <c r="D28" s="92"/>
      <c r="E28" s="85">
        <v>0</v>
      </c>
      <c r="F28" s="92"/>
      <c r="G28" s="85"/>
    </row>
    <row r="29" s="54" customFormat="1" ht="17.1" customHeight="1" spans="1:7">
      <c r="A29" s="92" t="s">
        <v>592</v>
      </c>
      <c r="B29" s="85">
        <v>0</v>
      </c>
      <c r="C29" s="92"/>
      <c r="D29" s="92"/>
      <c r="E29" s="85">
        <v>0</v>
      </c>
      <c r="F29" s="92"/>
      <c r="G29" s="85"/>
    </row>
    <row r="30" s="54" customFormat="1" ht="17.1" customHeight="1" spans="1:7">
      <c r="A30" s="92" t="s">
        <v>593</v>
      </c>
      <c r="B30" s="85">
        <v>0</v>
      </c>
      <c r="C30" s="92"/>
      <c r="D30" s="92"/>
      <c r="E30" s="85">
        <v>0</v>
      </c>
      <c r="F30" s="92"/>
      <c r="G30" s="85"/>
    </row>
    <row r="31" s="54" customFormat="1" ht="17.1" customHeight="1" spans="1:7">
      <c r="A31" s="92" t="s">
        <v>594</v>
      </c>
      <c r="B31" s="85">
        <v>0</v>
      </c>
      <c r="C31" s="92"/>
      <c r="D31" s="92"/>
      <c r="E31" s="85">
        <v>0</v>
      </c>
      <c r="F31" s="92"/>
      <c r="G31" s="85"/>
    </row>
    <row r="32" s="54" customFormat="1" ht="17.1" customHeight="1" spans="1:7">
      <c r="A32" s="92" t="s">
        <v>595</v>
      </c>
      <c r="B32" s="85">
        <v>0</v>
      </c>
      <c r="C32" s="92"/>
      <c r="D32" s="92"/>
      <c r="E32" s="85">
        <v>0</v>
      </c>
      <c r="F32" s="92"/>
      <c r="G32" s="85"/>
    </row>
    <row r="33" s="54" customFormat="1" ht="17.1" customHeight="1" spans="1:7">
      <c r="A33" s="92" t="s">
        <v>596</v>
      </c>
      <c r="B33" s="85">
        <v>0</v>
      </c>
      <c r="C33" s="92"/>
      <c r="D33" s="92"/>
      <c r="E33" s="85">
        <v>0</v>
      </c>
      <c r="F33" s="92"/>
      <c r="G33" s="85"/>
    </row>
    <row r="34" s="54" customFormat="1" ht="17.1" customHeight="1" spans="1:7">
      <c r="A34" s="92" t="s">
        <v>597</v>
      </c>
      <c r="B34" s="85">
        <v>0</v>
      </c>
      <c r="C34" s="92"/>
      <c r="D34" s="92"/>
      <c r="E34" s="85">
        <v>0</v>
      </c>
      <c r="F34" s="92"/>
      <c r="G34" s="85"/>
    </row>
    <row r="35" s="54" customFormat="1" ht="17.1" customHeight="1" spans="1:7">
      <c r="A35" s="92" t="s">
        <v>598</v>
      </c>
      <c r="B35" s="85">
        <v>0</v>
      </c>
      <c r="C35" s="92"/>
      <c r="D35" s="92"/>
      <c r="E35" s="85">
        <v>0</v>
      </c>
      <c r="F35" s="92"/>
      <c r="G35" s="85"/>
    </row>
    <row r="36" s="54" customFormat="1" ht="16.9" customHeight="1" spans="1:7">
      <c r="A36" s="92" t="s">
        <v>599</v>
      </c>
      <c r="B36" s="85">
        <v>0</v>
      </c>
      <c r="C36" s="92"/>
      <c r="D36" s="92"/>
      <c r="E36" s="85">
        <v>0</v>
      </c>
      <c r="F36" s="92"/>
      <c r="G36" s="85"/>
    </row>
    <row r="37" s="54" customFormat="1" ht="16.9" customHeight="1" spans="1:7">
      <c r="A37" s="92" t="s">
        <v>600</v>
      </c>
      <c r="B37" s="85">
        <v>0</v>
      </c>
      <c r="C37" s="92"/>
      <c r="D37" s="92"/>
      <c r="E37" s="85">
        <v>0</v>
      </c>
      <c r="F37" s="92"/>
      <c r="G37" s="85"/>
    </row>
    <row r="38" s="54" customFormat="1" ht="16.9" customHeight="1" spans="1:7">
      <c r="A38" s="92" t="s">
        <v>601</v>
      </c>
      <c r="B38" s="84"/>
      <c r="C38" s="91"/>
      <c r="D38" s="91"/>
      <c r="E38" s="84"/>
      <c r="F38" s="92"/>
      <c r="G38" s="96"/>
    </row>
    <row r="39" s="54" customFormat="1" ht="16.9" customHeight="1" spans="1:7">
      <c r="A39" s="92" t="s">
        <v>602</v>
      </c>
      <c r="B39" s="85">
        <v>0</v>
      </c>
      <c r="C39" s="92"/>
      <c r="D39" s="92"/>
      <c r="E39" s="85">
        <f>SUM(E40:E43)</f>
        <v>0</v>
      </c>
      <c r="F39" s="92"/>
      <c r="G39" s="85"/>
    </row>
    <row r="40" s="54" customFormat="1" ht="16.9" customHeight="1" spans="1:7">
      <c r="A40" s="92" t="s">
        <v>603</v>
      </c>
      <c r="B40" s="85">
        <v>0</v>
      </c>
      <c r="C40" s="92"/>
      <c r="D40" s="92"/>
      <c r="E40" s="85">
        <v>0</v>
      </c>
      <c r="F40" s="92"/>
      <c r="G40" s="85"/>
    </row>
    <row r="41" s="54" customFormat="1" ht="16.9" customHeight="1" spans="1:7">
      <c r="A41" s="92" t="s">
        <v>604</v>
      </c>
      <c r="B41" s="85">
        <v>0</v>
      </c>
      <c r="C41" s="92"/>
      <c r="D41" s="92"/>
      <c r="E41" s="85">
        <v>0</v>
      </c>
      <c r="F41" s="92"/>
      <c r="G41" s="85"/>
    </row>
    <row r="42" s="54" customFormat="1" ht="16.9" customHeight="1" spans="1:7">
      <c r="A42" s="92" t="s">
        <v>605</v>
      </c>
      <c r="B42" s="85">
        <v>0</v>
      </c>
      <c r="C42" s="92"/>
      <c r="D42" s="92"/>
      <c r="E42" s="85">
        <v>0</v>
      </c>
      <c r="F42" s="92"/>
      <c r="G42" s="85"/>
    </row>
    <row r="43" s="54" customFormat="1" ht="16.9" customHeight="1" spans="1:7">
      <c r="A43" s="92" t="s">
        <v>606</v>
      </c>
      <c r="B43" s="85">
        <v>0</v>
      </c>
      <c r="C43" s="92"/>
      <c r="D43" s="92"/>
      <c r="E43" s="85">
        <v>0</v>
      </c>
      <c r="F43" s="92"/>
      <c r="G43" s="85"/>
    </row>
    <row r="44" s="54" customFormat="1" ht="16.9" customHeight="1" spans="1:7">
      <c r="A44" s="92" t="s">
        <v>607</v>
      </c>
      <c r="B44" s="85">
        <v>1210</v>
      </c>
      <c r="C44" s="92"/>
      <c r="D44" s="92">
        <v>4000</v>
      </c>
      <c r="E44" s="85">
        <v>4761</v>
      </c>
      <c r="F44" s="95">
        <f>(E44/D44)*100</f>
        <v>119.025</v>
      </c>
      <c r="G44" s="96">
        <f>E44/B44*100</f>
        <v>393.471074380165</v>
      </c>
    </row>
    <row r="45" s="54" customFormat="1" ht="16.9" customHeight="1" spans="1:7">
      <c r="A45" s="92" t="s">
        <v>608</v>
      </c>
      <c r="B45" s="85">
        <v>0</v>
      </c>
      <c r="C45" s="92"/>
      <c r="D45" s="92"/>
      <c r="E45" s="85">
        <v>0</v>
      </c>
      <c r="F45" s="92"/>
      <c r="G45" s="85"/>
    </row>
    <row r="46" s="54" customFormat="1" ht="17.1" customHeight="1" spans="1:7">
      <c r="A46" s="92" t="s">
        <v>609</v>
      </c>
      <c r="B46" s="85">
        <v>0</v>
      </c>
      <c r="C46" s="92"/>
      <c r="D46" s="92"/>
      <c r="E46" s="85">
        <v>0</v>
      </c>
      <c r="F46" s="92"/>
      <c r="G46" s="85"/>
    </row>
    <row r="47" s="54" customFormat="1" ht="17.1" customHeight="1" spans="1:7">
      <c r="A47" s="92" t="s">
        <v>610</v>
      </c>
      <c r="B47" s="85">
        <v>0</v>
      </c>
      <c r="C47" s="92"/>
      <c r="D47" s="92"/>
      <c r="E47" s="85">
        <v>0</v>
      </c>
      <c r="F47" s="92"/>
      <c r="G47" s="85"/>
    </row>
    <row r="48" s="54" customFormat="1" ht="16.9" customHeight="1" spans="1:7">
      <c r="A48" s="92" t="s">
        <v>611</v>
      </c>
      <c r="B48" s="85">
        <v>0</v>
      </c>
      <c r="C48" s="92"/>
      <c r="D48" s="92"/>
      <c r="E48" s="85">
        <v>0</v>
      </c>
      <c r="F48" s="92"/>
      <c r="G48" s="85"/>
    </row>
    <row r="49" s="54" customFormat="1" ht="16.9" customHeight="1" spans="1:7">
      <c r="A49" s="92" t="s">
        <v>612</v>
      </c>
      <c r="B49" s="85">
        <v>1210</v>
      </c>
      <c r="C49" s="92"/>
      <c r="D49" s="92">
        <v>4000</v>
      </c>
      <c r="E49" s="85">
        <v>4761</v>
      </c>
      <c r="F49" s="95">
        <f>(E49/D49)*100</f>
        <v>119.025</v>
      </c>
      <c r="G49" s="96">
        <f>E49/B49*100</f>
        <v>393.471074380165</v>
      </c>
    </row>
    <row r="50" s="54" customFormat="1" ht="17.1" customHeight="1" spans="1:7">
      <c r="A50" s="92" t="s">
        <v>613</v>
      </c>
      <c r="B50" s="84"/>
      <c r="C50" s="91"/>
      <c r="D50" s="91"/>
      <c r="E50" s="84"/>
      <c r="F50" s="95"/>
      <c r="G50" s="96"/>
    </row>
    <row r="51" s="54" customFormat="1" ht="17.1" customHeight="1" spans="1:7">
      <c r="A51" s="92" t="s">
        <v>614</v>
      </c>
      <c r="B51" s="84">
        <v>0</v>
      </c>
      <c r="C51" s="91"/>
      <c r="D51" s="91"/>
      <c r="E51" s="84">
        <v>0</v>
      </c>
      <c r="F51" s="91"/>
      <c r="G51" s="85"/>
    </row>
    <row r="52" s="54" customFormat="1" ht="17.1" customHeight="1" spans="1:7">
      <c r="A52" s="92" t="s">
        <v>615</v>
      </c>
      <c r="B52" s="84"/>
      <c r="C52" s="91"/>
      <c r="D52" s="91"/>
      <c r="E52" s="84"/>
      <c r="F52" s="95"/>
      <c r="G52" s="96"/>
    </row>
    <row r="53" s="54" customFormat="1" ht="17.1" customHeight="1" spans="1:7">
      <c r="A53" s="92" t="s">
        <v>616</v>
      </c>
      <c r="B53" s="92">
        <v>0</v>
      </c>
      <c r="C53" s="92"/>
      <c r="D53" s="92"/>
      <c r="E53" s="85">
        <v>0</v>
      </c>
      <c r="F53" s="92"/>
      <c r="G53" s="85"/>
    </row>
    <row r="54" s="54" customFormat="1" ht="16.9" customHeight="1" spans="1:7">
      <c r="A54" s="92" t="s">
        <v>617</v>
      </c>
      <c r="B54" s="92">
        <v>0</v>
      </c>
      <c r="C54" s="92"/>
      <c r="D54" s="92"/>
      <c r="E54" s="85">
        <v>0</v>
      </c>
      <c r="F54" s="92"/>
      <c r="G54" s="85"/>
    </row>
  </sheetData>
  <mergeCells count="1">
    <mergeCell ref="A1:G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2"/>
  <sheetViews>
    <sheetView workbookViewId="0">
      <selection activeCell="D11" sqref="D11"/>
    </sheetView>
  </sheetViews>
  <sheetFormatPr defaultColWidth="9.125" defaultRowHeight="14.25" outlineLevelCol="6"/>
  <cols>
    <col min="1" max="1" width="35" style="54" customWidth="1"/>
    <col min="2" max="6" width="11.875" style="54" customWidth="1"/>
    <col min="7" max="7" width="11.875" style="78" customWidth="1"/>
    <col min="8" max="253" width="9.125" style="54" customWidth="1"/>
    <col min="254" max="16384" width="9.125" style="54"/>
  </cols>
  <sheetData>
    <row r="1" s="54" customFormat="1" ht="33.95" customHeight="1" spans="1:7">
      <c r="A1" s="79" t="s">
        <v>618</v>
      </c>
      <c r="B1" s="79"/>
      <c r="C1" s="79"/>
      <c r="D1" s="79"/>
      <c r="E1" s="79"/>
      <c r="F1" s="79"/>
      <c r="G1" s="79"/>
    </row>
    <row r="2" s="54" customFormat="1" ht="17.1" customHeight="1" spans="1:7">
      <c r="A2" s="80"/>
      <c r="B2" s="80"/>
      <c r="C2" s="80"/>
      <c r="D2" s="80"/>
      <c r="E2" s="80"/>
      <c r="F2" s="80"/>
      <c r="G2" s="80"/>
    </row>
    <row r="3" s="54" customFormat="1" ht="30.75" customHeight="1" spans="1:7">
      <c r="A3" s="81" t="s">
        <v>86</v>
      </c>
      <c r="B3" s="57" t="s">
        <v>87</v>
      </c>
      <c r="C3" s="57" t="s">
        <v>88</v>
      </c>
      <c r="D3" s="57" t="s">
        <v>89</v>
      </c>
      <c r="E3" s="57" t="s">
        <v>90</v>
      </c>
      <c r="F3" s="82" t="s">
        <v>91</v>
      </c>
      <c r="G3" s="82" t="s">
        <v>92</v>
      </c>
    </row>
    <row r="4" s="54" customFormat="1" ht="16.9" customHeight="1" spans="1:7">
      <c r="A4" s="83" t="s">
        <v>619</v>
      </c>
      <c r="B4" s="83"/>
      <c r="C4" s="84">
        <f>SUM(C5,C16,C27,C38,C41,C52,C63,C74,C85,C96,C107,C112)</f>
        <v>0</v>
      </c>
      <c r="D4" s="84">
        <f>SUM(D5,D16,D27,D38,D41,D52,D63,D74,D85,D96,D107,D112)</f>
        <v>0</v>
      </c>
      <c r="E4" s="84">
        <f>SUM(E5,E16,E27,E38,E41,E52,E63,E74,E85,E96,E107,E112)</f>
        <v>0</v>
      </c>
      <c r="F4" s="84"/>
      <c r="G4" s="85"/>
    </row>
    <row r="5" s="54" customFormat="1" ht="17.1" customHeight="1" spans="1:7">
      <c r="A5" s="86" t="s">
        <v>121</v>
      </c>
      <c r="B5" s="86"/>
      <c r="C5" s="84">
        <f>C6</f>
        <v>0</v>
      </c>
      <c r="D5" s="84">
        <f>D6</f>
        <v>0</v>
      </c>
      <c r="E5" s="84">
        <f>E6</f>
        <v>0</v>
      </c>
      <c r="F5" s="84"/>
      <c r="G5" s="85"/>
    </row>
    <row r="6" s="54" customFormat="1" ht="17.1" customHeight="1" spans="1:7">
      <c r="A6" s="87" t="s">
        <v>620</v>
      </c>
      <c r="B6" s="87"/>
      <c r="C6" s="84">
        <f>SUM(C7:C15)</f>
        <v>0</v>
      </c>
      <c r="D6" s="84">
        <f>SUM(D7:D15)</f>
        <v>0</v>
      </c>
      <c r="E6" s="84">
        <f>SUM(E7:E15)</f>
        <v>0</v>
      </c>
      <c r="F6" s="84"/>
      <c r="G6" s="85"/>
    </row>
    <row r="7" s="54" customFormat="1" ht="17.1" customHeight="1" spans="1:7">
      <c r="A7" s="87" t="s">
        <v>621</v>
      </c>
      <c r="B7" s="87"/>
      <c r="C7" s="84">
        <v>0</v>
      </c>
      <c r="D7" s="84">
        <v>0</v>
      </c>
      <c r="E7" s="84">
        <v>0</v>
      </c>
      <c r="F7" s="84"/>
      <c r="G7" s="85"/>
    </row>
    <row r="8" s="54" customFormat="1" ht="17.1" customHeight="1" spans="1:7">
      <c r="A8" s="87" t="s">
        <v>622</v>
      </c>
      <c r="B8" s="87"/>
      <c r="C8" s="84">
        <v>0</v>
      </c>
      <c r="D8" s="84">
        <v>0</v>
      </c>
      <c r="E8" s="84">
        <v>0</v>
      </c>
      <c r="F8" s="84"/>
      <c r="G8" s="85"/>
    </row>
    <row r="9" s="54" customFormat="1" ht="17.1" customHeight="1" spans="1:7">
      <c r="A9" s="87" t="s">
        <v>623</v>
      </c>
      <c r="B9" s="87"/>
      <c r="C9" s="84">
        <v>0</v>
      </c>
      <c r="D9" s="84">
        <v>0</v>
      </c>
      <c r="E9" s="84">
        <v>0</v>
      </c>
      <c r="F9" s="84"/>
      <c r="G9" s="85"/>
    </row>
    <row r="10" s="54" customFormat="1" ht="17.1" customHeight="1" spans="1:7">
      <c r="A10" s="87" t="s">
        <v>624</v>
      </c>
      <c r="B10" s="87"/>
      <c r="C10" s="84">
        <v>0</v>
      </c>
      <c r="D10" s="84">
        <v>0</v>
      </c>
      <c r="E10" s="84">
        <v>0</v>
      </c>
      <c r="F10" s="84"/>
      <c r="G10" s="85"/>
    </row>
    <row r="11" s="54" customFormat="1" ht="17.1" customHeight="1" spans="1:7">
      <c r="A11" s="87" t="s">
        <v>625</v>
      </c>
      <c r="B11" s="87"/>
      <c r="C11" s="84">
        <v>0</v>
      </c>
      <c r="D11" s="84">
        <v>0</v>
      </c>
      <c r="E11" s="84">
        <v>0</v>
      </c>
      <c r="F11" s="84"/>
      <c r="G11" s="85"/>
    </row>
    <row r="12" s="54" customFormat="1" ht="17.1" customHeight="1" spans="1:7">
      <c r="A12" s="87" t="s">
        <v>626</v>
      </c>
      <c r="B12" s="87"/>
      <c r="C12" s="84">
        <v>0</v>
      </c>
      <c r="D12" s="84">
        <v>0</v>
      </c>
      <c r="E12" s="84">
        <v>0</v>
      </c>
      <c r="F12" s="84"/>
      <c r="G12" s="85"/>
    </row>
    <row r="13" s="54" customFormat="1" ht="17.1" customHeight="1" spans="1:7">
      <c r="A13" s="87" t="s">
        <v>627</v>
      </c>
      <c r="B13" s="87"/>
      <c r="C13" s="84">
        <v>0</v>
      </c>
      <c r="D13" s="84">
        <v>0</v>
      </c>
      <c r="E13" s="84">
        <v>0</v>
      </c>
      <c r="F13" s="84"/>
      <c r="G13" s="85"/>
    </row>
    <row r="14" s="54" customFormat="1" ht="17.1" customHeight="1" spans="1:7">
      <c r="A14" s="87" t="s">
        <v>628</v>
      </c>
      <c r="B14" s="87"/>
      <c r="C14" s="84">
        <v>0</v>
      </c>
      <c r="D14" s="84">
        <v>0</v>
      </c>
      <c r="E14" s="84">
        <v>0</v>
      </c>
      <c r="F14" s="84"/>
      <c r="G14" s="85"/>
    </row>
    <row r="15" s="54" customFormat="1" ht="17.1" customHeight="1" spans="1:7">
      <c r="A15" s="87" t="s">
        <v>629</v>
      </c>
      <c r="B15" s="87"/>
      <c r="C15" s="84">
        <v>0</v>
      </c>
      <c r="D15" s="84">
        <v>0</v>
      </c>
      <c r="E15" s="84">
        <v>0</v>
      </c>
      <c r="F15" s="84"/>
      <c r="G15" s="85"/>
    </row>
    <row r="16" s="54" customFormat="1" ht="17.1" customHeight="1" spans="1:7">
      <c r="A16" s="86" t="s">
        <v>122</v>
      </c>
      <c r="B16" s="86"/>
      <c r="C16" s="84">
        <f>C17</f>
        <v>0</v>
      </c>
      <c r="D16" s="84">
        <f>D17</f>
        <v>0</v>
      </c>
      <c r="E16" s="84">
        <f>E17</f>
        <v>0</v>
      </c>
      <c r="F16" s="84"/>
      <c r="G16" s="85"/>
    </row>
    <row r="17" s="54" customFormat="1" ht="17.1" customHeight="1" spans="1:7">
      <c r="A17" s="87" t="s">
        <v>620</v>
      </c>
      <c r="B17" s="87"/>
      <c r="C17" s="84">
        <f>SUM(C18:C26)</f>
        <v>0</v>
      </c>
      <c r="D17" s="84">
        <f>SUM(D18:D26)</f>
        <v>0</v>
      </c>
      <c r="E17" s="84">
        <f>SUM(E18:E26)</f>
        <v>0</v>
      </c>
      <c r="F17" s="84"/>
      <c r="G17" s="85"/>
    </row>
    <row r="18" s="54" customFormat="1" ht="17.1" customHeight="1" spans="1:7">
      <c r="A18" s="87" t="s">
        <v>621</v>
      </c>
      <c r="B18" s="87"/>
      <c r="C18" s="84">
        <v>0</v>
      </c>
      <c r="D18" s="84">
        <v>0</v>
      </c>
      <c r="E18" s="84">
        <v>0</v>
      </c>
      <c r="F18" s="84"/>
      <c r="G18" s="85"/>
    </row>
    <row r="19" s="54" customFormat="1" ht="17.1" customHeight="1" spans="1:7">
      <c r="A19" s="87" t="s">
        <v>622</v>
      </c>
      <c r="B19" s="87"/>
      <c r="C19" s="84">
        <v>0</v>
      </c>
      <c r="D19" s="84">
        <v>0</v>
      </c>
      <c r="E19" s="84">
        <v>0</v>
      </c>
      <c r="F19" s="84"/>
      <c r="G19" s="85"/>
    </row>
    <row r="20" s="54" customFormat="1" ht="16.9" customHeight="1" spans="1:7">
      <c r="A20" s="87" t="s">
        <v>623</v>
      </c>
      <c r="B20" s="87"/>
      <c r="C20" s="84">
        <v>0</v>
      </c>
      <c r="D20" s="84">
        <v>0</v>
      </c>
      <c r="E20" s="84">
        <v>0</v>
      </c>
      <c r="F20" s="84"/>
      <c r="G20" s="85"/>
    </row>
    <row r="21" s="54" customFormat="1" ht="16.9" customHeight="1" spans="1:7">
      <c r="A21" s="87" t="s">
        <v>624</v>
      </c>
      <c r="B21" s="87"/>
      <c r="C21" s="84">
        <v>0</v>
      </c>
      <c r="D21" s="84">
        <v>0</v>
      </c>
      <c r="E21" s="84">
        <v>0</v>
      </c>
      <c r="F21" s="84"/>
      <c r="G21" s="85"/>
    </row>
    <row r="22" s="54" customFormat="1" ht="16.9" customHeight="1" spans="1:7">
      <c r="A22" s="87" t="s">
        <v>625</v>
      </c>
      <c r="B22" s="87"/>
      <c r="C22" s="84">
        <v>0</v>
      </c>
      <c r="D22" s="84">
        <v>0</v>
      </c>
      <c r="E22" s="84">
        <v>0</v>
      </c>
      <c r="F22" s="84"/>
      <c r="G22" s="85"/>
    </row>
    <row r="23" s="54" customFormat="1" ht="17.1" customHeight="1" spans="1:7">
      <c r="A23" s="87" t="s">
        <v>626</v>
      </c>
      <c r="B23" s="87"/>
      <c r="C23" s="84">
        <v>0</v>
      </c>
      <c r="D23" s="84">
        <v>0</v>
      </c>
      <c r="E23" s="84">
        <v>0</v>
      </c>
      <c r="F23" s="84"/>
      <c r="G23" s="85"/>
    </row>
    <row r="24" s="54" customFormat="1" ht="17.1" customHeight="1" spans="1:7">
      <c r="A24" s="87" t="s">
        <v>627</v>
      </c>
      <c r="B24" s="87"/>
      <c r="C24" s="84">
        <v>0</v>
      </c>
      <c r="D24" s="84">
        <v>0</v>
      </c>
      <c r="E24" s="84">
        <v>0</v>
      </c>
      <c r="F24" s="84"/>
      <c r="G24" s="85"/>
    </row>
    <row r="25" s="54" customFormat="1" ht="17.1" customHeight="1" spans="1:7">
      <c r="A25" s="87" t="s">
        <v>628</v>
      </c>
      <c r="B25" s="87"/>
      <c r="C25" s="84">
        <v>0</v>
      </c>
      <c r="D25" s="84">
        <v>0</v>
      </c>
      <c r="E25" s="84">
        <v>0</v>
      </c>
      <c r="F25" s="84"/>
      <c r="G25" s="85"/>
    </row>
    <row r="26" s="54" customFormat="1" ht="17.1" customHeight="1" spans="1:7">
      <c r="A26" s="87" t="s">
        <v>629</v>
      </c>
      <c r="B26" s="87"/>
      <c r="C26" s="84">
        <v>0</v>
      </c>
      <c r="D26" s="84">
        <v>0</v>
      </c>
      <c r="E26" s="84">
        <v>0</v>
      </c>
      <c r="F26" s="84"/>
      <c r="G26" s="85"/>
    </row>
    <row r="27" s="54" customFormat="1" ht="17.1" customHeight="1" spans="1:7">
      <c r="A27" s="86" t="s">
        <v>123</v>
      </c>
      <c r="B27" s="86"/>
      <c r="C27" s="84">
        <f>C28</f>
        <v>0</v>
      </c>
      <c r="D27" s="84">
        <f>D28</f>
        <v>0</v>
      </c>
      <c r="E27" s="84">
        <f>E28</f>
        <v>0</v>
      </c>
      <c r="F27" s="84"/>
      <c r="G27" s="85"/>
    </row>
    <row r="28" s="54" customFormat="1" ht="17.1" customHeight="1" spans="1:7">
      <c r="A28" s="87" t="s">
        <v>620</v>
      </c>
      <c r="B28" s="87"/>
      <c r="C28" s="84">
        <f>SUM(C29:C37)</f>
        <v>0</v>
      </c>
      <c r="D28" s="84">
        <f>SUM(D29:D37)</f>
        <v>0</v>
      </c>
      <c r="E28" s="84">
        <f>SUM(E29:E37)</f>
        <v>0</v>
      </c>
      <c r="F28" s="84"/>
      <c r="G28" s="85"/>
    </row>
    <row r="29" s="54" customFormat="1" ht="17.1" customHeight="1" spans="1:7">
      <c r="A29" s="87" t="s">
        <v>621</v>
      </c>
      <c r="B29" s="87"/>
      <c r="C29" s="84">
        <v>0</v>
      </c>
      <c r="D29" s="84">
        <v>0</v>
      </c>
      <c r="E29" s="84">
        <v>0</v>
      </c>
      <c r="F29" s="84"/>
      <c r="G29" s="85"/>
    </row>
    <row r="30" s="54" customFormat="1" ht="17.1" customHeight="1" spans="1:7">
      <c r="A30" s="87" t="s">
        <v>622</v>
      </c>
      <c r="B30" s="87"/>
      <c r="C30" s="84">
        <v>0</v>
      </c>
      <c r="D30" s="84">
        <v>0</v>
      </c>
      <c r="E30" s="84">
        <v>0</v>
      </c>
      <c r="F30" s="84"/>
      <c r="G30" s="85"/>
    </row>
    <row r="31" s="54" customFormat="1" ht="17.1" customHeight="1" spans="1:7">
      <c r="A31" s="87" t="s">
        <v>623</v>
      </c>
      <c r="B31" s="87"/>
      <c r="C31" s="84">
        <v>0</v>
      </c>
      <c r="D31" s="84">
        <v>0</v>
      </c>
      <c r="E31" s="84">
        <v>0</v>
      </c>
      <c r="F31" s="84"/>
      <c r="G31" s="85"/>
    </row>
    <row r="32" s="54" customFormat="1" ht="17.1" customHeight="1" spans="1:7">
      <c r="A32" s="87" t="s">
        <v>624</v>
      </c>
      <c r="B32" s="87"/>
      <c r="C32" s="84">
        <v>0</v>
      </c>
      <c r="D32" s="84">
        <v>0</v>
      </c>
      <c r="E32" s="84">
        <v>0</v>
      </c>
      <c r="F32" s="84"/>
      <c r="G32" s="85"/>
    </row>
    <row r="33" s="54" customFormat="1" ht="17.1" customHeight="1" spans="1:7">
      <c r="A33" s="87" t="s">
        <v>625</v>
      </c>
      <c r="B33" s="87"/>
      <c r="C33" s="84">
        <v>0</v>
      </c>
      <c r="D33" s="84">
        <v>0</v>
      </c>
      <c r="E33" s="84">
        <v>0</v>
      </c>
      <c r="F33" s="84"/>
      <c r="G33" s="85"/>
    </row>
    <row r="34" s="54" customFormat="1" ht="17.1" customHeight="1" spans="1:7">
      <c r="A34" s="87" t="s">
        <v>626</v>
      </c>
      <c r="B34" s="87"/>
      <c r="C34" s="84">
        <v>0</v>
      </c>
      <c r="D34" s="84">
        <v>0</v>
      </c>
      <c r="E34" s="84">
        <v>0</v>
      </c>
      <c r="F34" s="84"/>
      <c r="G34" s="85"/>
    </row>
    <row r="35" s="54" customFormat="1" ht="17.1" customHeight="1" spans="1:7">
      <c r="A35" s="87" t="s">
        <v>627</v>
      </c>
      <c r="B35" s="87"/>
      <c r="C35" s="84">
        <v>0</v>
      </c>
      <c r="D35" s="84">
        <v>0</v>
      </c>
      <c r="E35" s="84">
        <v>0</v>
      </c>
      <c r="F35" s="84"/>
      <c r="G35" s="85"/>
    </row>
    <row r="36" s="54" customFormat="1" ht="16.9" customHeight="1" spans="1:7">
      <c r="A36" s="87" t="s">
        <v>628</v>
      </c>
      <c r="B36" s="87"/>
      <c r="C36" s="84">
        <v>0</v>
      </c>
      <c r="D36" s="84">
        <v>0</v>
      </c>
      <c r="E36" s="84">
        <v>0</v>
      </c>
      <c r="F36" s="84"/>
      <c r="G36" s="85"/>
    </row>
    <row r="37" s="54" customFormat="1" ht="16.9" customHeight="1" spans="1:7">
      <c r="A37" s="87" t="s">
        <v>629</v>
      </c>
      <c r="B37" s="87"/>
      <c r="C37" s="84">
        <v>0</v>
      </c>
      <c r="D37" s="84">
        <v>0</v>
      </c>
      <c r="E37" s="84">
        <v>0</v>
      </c>
      <c r="F37" s="84"/>
      <c r="G37" s="85"/>
    </row>
    <row r="38" s="54" customFormat="1" ht="16.9" customHeight="1" spans="1:7">
      <c r="A38" s="86" t="s">
        <v>124</v>
      </c>
      <c r="B38" s="86"/>
      <c r="C38" s="84">
        <f t="shared" ref="C38:C41" si="0">C39</f>
        <v>0</v>
      </c>
      <c r="D38" s="84">
        <f t="shared" ref="D38:D41" si="1">D39</f>
        <v>0</v>
      </c>
      <c r="E38" s="84">
        <f t="shared" ref="E38:E41" si="2">E39</f>
        <v>0</v>
      </c>
      <c r="F38" s="84"/>
      <c r="G38" s="85"/>
    </row>
    <row r="39" s="54" customFormat="1" ht="16.9" customHeight="1" spans="1:7">
      <c r="A39" s="87" t="s">
        <v>236</v>
      </c>
      <c r="B39" s="87"/>
      <c r="C39" s="84">
        <f t="shared" si="0"/>
        <v>0</v>
      </c>
      <c r="D39" s="84">
        <f t="shared" si="1"/>
        <v>0</v>
      </c>
      <c r="E39" s="84">
        <f t="shared" si="2"/>
        <v>0</v>
      </c>
      <c r="F39" s="84"/>
      <c r="G39" s="85"/>
    </row>
    <row r="40" s="54" customFormat="1" ht="16.9" customHeight="1" spans="1:7">
      <c r="A40" s="87" t="s">
        <v>630</v>
      </c>
      <c r="B40" s="87"/>
      <c r="C40" s="84">
        <v>0</v>
      </c>
      <c r="D40" s="84">
        <v>0</v>
      </c>
      <c r="E40" s="84">
        <v>0</v>
      </c>
      <c r="F40" s="84"/>
      <c r="G40" s="85"/>
    </row>
    <row r="41" s="54" customFormat="1" ht="16.9" customHeight="1" spans="1:7">
      <c r="A41" s="86" t="s">
        <v>126</v>
      </c>
      <c r="B41" s="86"/>
      <c r="C41" s="84">
        <f t="shared" si="0"/>
        <v>0</v>
      </c>
      <c r="D41" s="84">
        <f t="shared" si="1"/>
        <v>0</v>
      </c>
      <c r="E41" s="84">
        <f t="shared" si="2"/>
        <v>0</v>
      </c>
      <c r="F41" s="84"/>
      <c r="G41" s="85"/>
    </row>
    <row r="42" s="54" customFormat="1" ht="16.9" customHeight="1" spans="1:7">
      <c r="A42" s="87" t="s">
        <v>620</v>
      </c>
      <c r="B42" s="87"/>
      <c r="C42" s="84">
        <f>SUM(C43:C51)</f>
        <v>0</v>
      </c>
      <c r="D42" s="84">
        <f>SUM(D43:D51)</f>
        <v>0</v>
      </c>
      <c r="E42" s="84">
        <f>SUM(E43:E51)</f>
        <v>0</v>
      </c>
      <c r="F42" s="84"/>
      <c r="G42" s="85"/>
    </row>
    <row r="43" s="54" customFormat="1" ht="16.9" customHeight="1" spans="1:7">
      <c r="A43" s="87" t="s">
        <v>621</v>
      </c>
      <c r="B43" s="87"/>
      <c r="C43" s="84">
        <v>0</v>
      </c>
      <c r="D43" s="84">
        <v>0</v>
      </c>
      <c r="E43" s="84">
        <v>0</v>
      </c>
      <c r="F43" s="84"/>
      <c r="G43" s="85"/>
    </row>
    <row r="44" s="54" customFormat="1" ht="16.9" customHeight="1" spans="1:7">
      <c r="A44" s="87" t="s">
        <v>622</v>
      </c>
      <c r="B44" s="87"/>
      <c r="C44" s="84">
        <v>0</v>
      </c>
      <c r="D44" s="84">
        <v>0</v>
      </c>
      <c r="E44" s="84">
        <v>0</v>
      </c>
      <c r="F44" s="84"/>
      <c r="G44" s="85"/>
    </row>
    <row r="45" s="54" customFormat="1" ht="16.9" customHeight="1" spans="1:7">
      <c r="A45" s="87" t="s">
        <v>623</v>
      </c>
      <c r="B45" s="87"/>
      <c r="C45" s="84">
        <v>0</v>
      </c>
      <c r="D45" s="84">
        <v>0</v>
      </c>
      <c r="E45" s="84">
        <v>0</v>
      </c>
      <c r="F45" s="84"/>
      <c r="G45" s="85"/>
    </row>
    <row r="46" s="54" customFormat="1" ht="17.1" customHeight="1" spans="1:7">
      <c r="A46" s="87" t="s">
        <v>624</v>
      </c>
      <c r="B46" s="87"/>
      <c r="C46" s="84">
        <v>0</v>
      </c>
      <c r="D46" s="84">
        <v>0</v>
      </c>
      <c r="E46" s="84">
        <v>0</v>
      </c>
      <c r="F46" s="84"/>
      <c r="G46" s="85"/>
    </row>
    <row r="47" s="54" customFormat="1" ht="17.1" customHeight="1" spans="1:7">
      <c r="A47" s="87" t="s">
        <v>625</v>
      </c>
      <c r="B47" s="87"/>
      <c r="C47" s="84">
        <v>0</v>
      </c>
      <c r="D47" s="84">
        <v>0</v>
      </c>
      <c r="E47" s="84">
        <v>0</v>
      </c>
      <c r="F47" s="84"/>
      <c r="G47" s="85"/>
    </row>
    <row r="48" s="54" customFormat="1" ht="16.9" customHeight="1" spans="1:7">
      <c r="A48" s="87" t="s">
        <v>626</v>
      </c>
      <c r="B48" s="87"/>
      <c r="C48" s="84">
        <v>0</v>
      </c>
      <c r="D48" s="84">
        <v>0</v>
      </c>
      <c r="E48" s="84">
        <v>0</v>
      </c>
      <c r="F48" s="84"/>
      <c r="G48" s="85"/>
    </row>
    <row r="49" s="54" customFormat="1" ht="16.9" customHeight="1" spans="1:7">
      <c r="A49" s="87" t="s">
        <v>627</v>
      </c>
      <c r="B49" s="87"/>
      <c r="C49" s="84">
        <v>0</v>
      </c>
      <c r="D49" s="84">
        <v>0</v>
      </c>
      <c r="E49" s="84">
        <v>0</v>
      </c>
      <c r="F49" s="84"/>
      <c r="G49" s="85"/>
    </row>
    <row r="50" s="54" customFormat="1" ht="17.1" customHeight="1" spans="1:7">
      <c r="A50" s="87" t="s">
        <v>628</v>
      </c>
      <c r="B50" s="87"/>
      <c r="C50" s="84">
        <v>0</v>
      </c>
      <c r="D50" s="84">
        <v>0</v>
      </c>
      <c r="E50" s="84">
        <v>0</v>
      </c>
      <c r="F50" s="84"/>
      <c r="G50" s="85"/>
    </row>
    <row r="51" s="54" customFormat="1" ht="17.1" customHeight="1" spans="1:7">
      <c r="A51" s="87" t="s">
        <v>629</v>
      </c>
      <c r="B51" s="87"/>
      <c r="C51" s="84">
        <v>0</v>
      </c>
      <c r="D51" s="84">
        <v>0</v>
      </c>
      <c r="E51" s="84">
        <v>0</v>
      </c>
      <c r="F51" s="84"/>
      <c r="G51" s="85"/>
    </row>
    <row r="52" s="54" customFormat="1" ht="17.1" customHeight="1" spans="1:7">
      <c r="A52" s="86" t="s">
        <v>127</v>
      </c>
      <c r="B52" s="86"/>
      <c r="C52" s="84">
        <f>C53</f>
        <v>0</v>
      </c>
      <c r="D52" s="84">
        <f>D53</f>
        <v>0</v>
      </c>
      <c r="E52" s="84">
        <f>E53</f>
        <v>0</v>
      </c>
      <c r="F52" s="84"/>
      <c r="G52" s="85"/>
    </row>
    <row r="53" s="54" customFormat="1" ht="17.1" customHeight="1" spans="1:7">
      <c r="A53" s="87" t="s">
        <v>620</v>
      </c>
      <c r="B53" s="87"/>
      <c r="C53" s="84">
        <f>SUM(C54:C62)</f>
        <v>0</v>
      </c>
      <c r="D53" s="84">
        <f>SUM(D54:D62)</f>
        <v>0</v>
      </c>
      <c r="E53" s="84">
        <f>SUM(E54:E62)</f>
        <v>0</v>
      </c>
      <c r="F53" s="84"/>
      <c r="G53" s="85"/>
    </row>
    <row r="54" s="54" customFormat="1" ht="16.9" customHeight="1" spans="1:7">
      <c r="A54" s="87" t="s">
        <v>621</v>
      </c>
      <c r="B54" s="87"/>
      <c r="C54" s="84">
        <v>0</v>
      </c>
      <c r="D54" s="84">
        <v>0</v>
      </c>
      <c r="E54" s="84">
        <v>0</v>
      </c>
      <c r="F54" s="84"/>
      <c r="G54" s="85"/>
    </row>
    <row r="55" s="54" customFormat="1" ht="16.9" customHeight="1" spans="1:7">
      <c r="A55" s="87" t="s">
        <v>622</v>
      </c>
      <c r="B55" s="87"/>
      <c r="C55" s="84">
        <v>0</v>
      </c>
      <c r="D55" s="84">
        <v>0</v>
      </c>
      <c r="E55" s="84">
        <v>0</v>
      </c>
      <c r="F55" s="84"/>
      <c r="G55" s="85"/>
    </row>
    <row r="56" s="54" customFormat="1" ht="16.9" customHeight="1" spans="1:7">
      <c r="A56" s="87" t="s">
        <v>623</v>
      </c>
      <c r="B56" s="87"/>
      <c r="C56" s="84">
        <v>0</v>
      </c>
      <c r="D56" s="84">
        <v>0</v>
      </c>
      <c r="E56" s="84">
        <v>0</v>
      </c>
      <c r="F56" s="84"/>
      <c r="G56" s="85"/>
    </row>
    <row r="57" s="54" customFormat="1" ht="16.9" customHeight="1" spans="1:7">
      <c r="A57" s="87" t="s">
        <v>624</v>
      </c>
      <c r="B57" s="87"/>
      <c r="C57" s="84">
        <v>0</v>
      </c>
      <c r="D57" s="84">
        <v>0</v>
      </c>
      <c r="E57" s="84">
        <v>0</v>
      </c>
      <c r="F57" s="84"/>
      <c r="G57" s="85"/>
    </row>
    <row r="58" s="54" customFormat="1" ht="16.9" customHeight="1" spans="1:7">
      <c r="A58" s="87" t="s">
        <v>625</v>
      </c>
      <c r="B58" s="87"/>
      <c r="C58" s="84">
        <v>0</v>
      </c>
      <c r="D58" s="84">
        <v>0</v>
      </c>
      <c r="E58" s="84">
        <v>0</v>
      </c>
      <c r="F58" s="84"/>
      <c r="G58" s="85"/>
    </row>
    <row r="59" s="54" customFormat="1" ht="16.9" customHeight="1" spans="1:7">
      <c r="A59" s="87" t="s">
        <v>626</v>
      </c>
      <c r="B59" s="87"/>
      <c r="C59" s="84">
        <v>0</v>
      </c>
      <c r="D59" s="84">
        <v>0</v>
      </c>
      <c r="E59" s="84">
        <v>0</v>
      </c>
      <c r="F59" s="84"/>
      <c r="G59" s="85"/>
    </row>
    <row r="60" s="54" customFormat="1" ht="16.9" customHeight="1" spans="1:7">
      <c r="A60" s="87" t="s">
        <v>627</v>
      </c>
      <c r="B60" s="87"/>
      <c r="C60" s="84">
        <v>0</v>
      </c>
      <c r="D60" s="84">
        <v>0</v>
      </c>
      <c r="E60" s="84">
        <v>0</v>
      </c>
      <c r="F60" s="84"/>
      <c r="G60" s="85"/>
    </row>
    <row r="61" s="54" customFormat="1" ht="16.9" customHeight="1" spans="1:7">
      <c r="A61" s="87" t="s">
        <v>628</v>
      </c>
      <c r="B61" s="87"/>
      <c r="C61" s="84">
        <v>0</v>
      </c>
      <c r="D61" s="84">
        <v>0</v>
      </c>
      <c r="E61" s="84">
        <v>0</v>
      </c>
      <c r="F61" s="84"/>
      <c r="G61" s="85"/>
    </row>
    <row r="62" s="54" customFormat="1" ht="16.9" customHeight="1" spans="1:7">
      <c r="A62" s="87" t="s">
        <v>629</v>
      </c>
      <c r="B62" s="87"/>
      <c r="C62" s="84">
        <v>0</v>
      </c>
      <c r="D62" s="84">
        <v>0</v>
      </c>
      <c r="E62" s="84">
        <v>0</v>
      </c>
      <c r="F62" s="84"/>
      <c r="G62" s="85"/>
    </row>
    <row r="63" s="54" customFormat="1" ht="17.1" customHeight="1" spans="1:7">
      <c r="A63" s="88" t="s">
        <v>128</v>
      </c>
      <c r="B63" s="88"/>
      <c r="C63" s="84">
        <f>C64</f>
        <v>0</v>
      </c>
      <c r="D63" s="84">
        <f>D64</f>
        <v>0</v>
      </c>
      <c r="E63" s="84">
        <f>E64</f>
        <v>0</v>
      </c>
      <c r="F63" s="84"/>
      <c r="G63" s="85"/>
    </row>
    <row r="64" s="54" customFormat="1" ht="16.9" customHeight="1" spans="1:7">
      <c r="A64" s="89" t="s">
        <v>620</v>
      </c>
      <c r="B64" s="89"/>
      <c r="C64" s="84">
        <f>SUM(C65:C73)</f>
        <v>0</v>
      </c>
      <c r="D64" s="84">
        <f>SUM(D65:D73)</f>
        <v>0</v>
      </c>
      <c r="E64" s="84">
        <f>SUM(E65:E73)</f>
        <v>0</v>
      </c>
      <c r="F64" s="84"/>
      <c r="G64" s="85"/>
    </row>
    <row r="65" s="54" customFormat="1" ht="16.9" customHeight="1" spans="1:7">
      <c r="A65" s="89" t="s">
        <v>621</v>
      </c>
      <c r="B65" s="89"/>
      <c r="C65" s="84">
        <v>0</v>
      </c>
      <c r="D65" s="84">
        <v>0</v>
      </c>
      <c r="E65" s="84">
        <v>0</v>
      </c>
      <c r="F65" s="84"/>
      <c r="G65" s="85"/>
    </row>
    <row r="66" s="54" customFormat="1" ht="16.9" customHeight="1" spans="1:7">
      <c r="A66" s="89" t="s">
        <v>622</v>
      </c>
      <c r="B66" s="89"/>
      <c r="C66" s="84">
        <v>0</v>
      </c>
      <c r="D66" s="84">
        <v>0</v>
      </c>
      <c r="E66" s="84">
        <v>0</v>
      </c>
      <c r="F66" s="84"/>
      <c r="G66" s="85"/>
    </row>
    <row r="67" s="54" customFormat="1" ht="16.9" customHeight="1" spans="1:7">
      <c r="A67" s="89" t="s">
        <v>623</v>
      </c>
      <c r="B67" s="89"/>
      <c r="C67" s="84">
        <v>0</v>
      </c>
      <c r="D67" s="84">
        <v>0</v>
      </c>
      <c r="E67" s="84">
        <v>0</v>
      </c>
      <c r="F67" s="84"/>
      <c r="G67" s="85"/>
    </row>
    <row r="68" s="54" customFormat="1" ht="17.1" customHeight="1" spans="1:7">
      <c r="A68" s="89" t="s">
        <v>624</v>
      </c>
      <c r="B68" s="89"/>
      <c r="C68" s="84">
        <v>0</v>
      </c>
      <c r="D68" s="84">
        <v>0</v>
      </c>
      <c r="E68" s="84">
        <v>0</v>
      </c>
      <c r="F68" s="84"/>
      <c r="G68" s="85"/>
    </row>
    <row r="69" s="54" customFormat="1" ht="17.1" customHeight="1" spans="1:7">
      <c r="A69" s="87" t="s">
        <v>625</v>
      </c>
      <c r="B69" s="87"/>
      <c r="C69" s="84">
        <v>0</v>
      </c>
      <c r="D69" s="84">
        <v>0</v>
      </c>
      <c r="E69" s="84">
        <v>0</v>
      </c>
      <c r="F69" s="84"/>
      <c r="G69" s="85"/>
    </row>
    <row r="70" s="54" customFormat="1" ht="17.1" customHeight="1" spans="1:7">
      <c r="A70" s="89" t="s">
        <v>626</v>
      </c>
      <c r="B70" s="89"/>
      <c r="C70" s="84">
        <v>0</v>
      </c>
      <c r="D70" s="84">
        <v>0</v>
      </c>
      <c r="E70" s="84">
        <v>0</v>
      </c>
      <c r="F70" s="84"/>
      <c r="G70" s="85"/>
    </row>
    <row r="71" s="54" customFormat="1" ht="16.9" customHeight="1" spans="1:7">
      <c r="A71" s="89" t="s">
        <v>627</v>
      </c>
      <c r="B71" s="89"/>
      <c r="C71" s="84">
        <v>0</v>
      </c>
      <c r="D71" s="84">
        <v>0</v>
      </c>
      <c r="E71" s="84">
        <v>0</v>
      </c>
      <c r="F71" s="84"/>
      <c r="G71" s="85"/>
    </row>
    <row r="72" s="54" customFormat="1" ht="16.9" customHeight="1" spans="1:7">
      <c r="A72" s="89" t="s">
        <v>628</v>
      </c>
      <c r="B72" s="89"/>
      <c r="C72" s="84">
        <v>0</v>
      </c>
      <c r="D72" s="84">
        <v>0</v>
      </c>
      <c r="E72" s="84">
        <v>0</v>
      </c>
      <c r="F72" s="84"/>
      <c r="G72" s="85"/>
    </row>
    <row r="73" s="54" customFormat="1" ht="16.9" customHeight="1" spans="1:7">
      <c r="A73" s="89" t="s">
        <v>629</v>
      </c>
      <c r="B73" s="89"/>
      <c r="C73" s="84">
        <v>0</v>
      </c>
      <c r="D73" s="84">
        <v>0</v>
      </c>
      <c r="E73" s="84">
        <v>0</v>
      </c>
      <c r="F73" s="84"/>
      <c r="G73" s="85"/>
    </row>
    <row r="74" s="54" customFormat="1" ht="16.9" customHeight="1" spans="1:7">
      <c r="A74" s="88" t="s">
        <v>129</v>
      </c>
      <c r="B74" s="88"/>
      <c r="C74" s="84">
        <f>C75</f>
        <v>0</v>
      </c>
      <c r="D74" s="84">
        <f>D75</f>
        <v>0</v>
      </c>
      <c r="E74" s="84">
        <f>E75</f>
        <v>0</v>
      </c>
      <c r="F74" s="84"/>
      <c r="G74" s="85"/>
    </row>
    <row r="75" s="54" customFormat="1" ht="16.9" customHeight="1" spans="1:7">
      <c r="A75" s="89" t="s">
        <v>620</v>
      </c>
      <c r="B75" s="89"/>
      <c r="C75" s="84">
        <f>SUM(C76:C84)</f>
        <v>0</v>
      </c>
      <c r="D75" s="84">
        <f>SUM(D76:D84)</f>
        <v>0</v>
      </c>
      <c r="E75" s="84">
        <f>SUM(E76:E84)</f>
        <v>0</v>
      </c>
      <c r="F75" s="84"/>
      <c r="G75" s="85"/>
    </row>
    <row r="76" s="54" customFormat="1" ht="16.9" customHeight="1" spans="1:7">
      <c r="A76" s="89" t="s">
        <v>621</v>
      </c>
      <c r="B76" s="89"/>
      <c r="C76" s="84">
        <v>0</v>
      </c>
      <c r="D76" s="84">
        <v>0</v>
      </c>
      <c r="E76" s="84">
        <v>0</v>
      </c>
      <c r="F76" s="84"/>
      <c r="G76" s="85"/>
    </row>
    <row r="77" s="54" customFormat="1" ht="16.9" customHeight="1" spans="1:7">
      <c r="A77" s="89" t="s">
        <v>622</v>
      </c>
      <c r="B77" s="89"/>
      <c r="C77" s="84">
        <v>0</v>
      </c>
      <c r="D77" s="84">
        <v>0</v>
      </c>
      <c r="E77" s="84">
        <v>0</v>
      </c>
      <c r="F77" s="84"/>
      <c r="G77" s="85"/>
    </row>
    <row r="78" s="54" customFormat="1" ht="16.9" customHeight="1" spans="1:7">
      <c r="A78" s="89" t="s">
        <v>623</v>
      </c>
      <c r="B78" s="89"/>
      <c r="C78" s="84">
        <v>0</v>
      </c>
      <c r="D78" s="84">
        <v>0</v>
      </c>
      <c r="E78" s="84">
        <v>0</v>
      </c>
      <c r="F78" s="84"/>
      <c r="G78" s="85"/>
    </row>
    <row r="79" s="54" customFormat="1" ht="16.9" customHeight="1" spans="1:7">
      <c r="A79" s="89" t="s">
        <v>624</v>
      </c>
      <c r="B79" s="89"/>
      <c r="C79" s="84">
        <v>0</v>
      </c>
      <c r="D79" s="84">
        <v>0</v>
      </c>
      <c r="E79" s="84">
        <v>0</v>
      </c>
      <c r="F79" s="84"/>
      <c r="G79" s="85"/>
    </row>
    <row r="80" s="54" customFormat="1" ht="17.25" customHeight="1" spans="1:7">
      <c r="A80" s="87" t="s">
        <v>625</v>
      </c>
      <c r="B80" s="87"/>
      <c r="C80" s="84">
        <v>0</v>
      </c>
      <c r="D80" s="84">
        <v>0</v>
      </c>
      <c r="E80" s="84">
        <v>0</v>
      </c>
      <c r="F80" s="84"/>
      <c r="G80" s="85"/>
    </row>
    <row r="81" s="54" customFormat="1" ht="17.25" customHeight="1" spans="1:7">
      <c r="A81" s="89" t="s">
        <v>626</v>
      </c>
      <c r="B81" s="89"/>
      <c r="C81" s="84">
        <v>0</v>
      </c>
      <c r="D81" s="84">
        <v>0</v>
      </c>
      <c r="E81" s="84">
        <v>0</v>
      </c>
      <c r="F81" s="84"/>
      <c r="G81" s="85"/>
    </row>
    <row r="82" s="54" customFormat="1" ht="17.25" customHeight="1" spans="1:7">
      <c r="A82" s="89" t="s">
        <v>627</v>
      </c>
      <c r="B82" s="89"/>
      <c r="C82" s="84">
        <v>0</v>
      </c>
      <c r="D82" s="84">
        <v>0</v>
      </c>
      <c r="E82" s="84">
        <v>0</v>
      </c>
      <c r="F82" s="84"/>
      <c r="G82" s="85"/>
    </row>
    <row r="83" s="54" customFormat="1" ht="17.25" customHeight="1" spans="1:7">
      <c r="A83" s="89" t="s">
        <v>628</v>
      </c>
      <c r="B83" s="89"/>
      <c r="C83" s="84">
        <v>0</v>
      </c>
      <c r="D83" s="84">
        <v>0</v>
      </c>
      <c r="E83" s="84">
        <v>0</v>
      </c>
      <c r="F83" s="84"/>
      <c r="G83" s="85"/>
    </row>
    <row r="84" s="54" customFormat="1" ht="17.25" customHeight="1" spans="1:7">
      <c r="A84" s="89" t="s">
        <v>629</v>
      </c>
      <c r="B84" s="89"/>
      <c r="C84" s="84">
        <v>0</v>
      </c>
      <c r="D84" s="84">
        <v>0</v>
      </c>
      <c r="E84" s="84">
        <v>0</v>
      </c>
      <c r="F84" s="84"/>
      <c r="G84" s="85"/>
    </row>
    <row r="85" s="54" customFormat="1" ht="17.25" customHeight="1" spans="1:7">
      <c r="A85" s="88" t="s">
        <v>130</v>
      </c>
      <c r="B85" s="88"/>
      <c r="C85" s="84">
        <f>C86</f>
        <v>0</v>
      </c>
      <c r="D85" s="84">
        <f>D86</f>
        <v>0</v>
      </c>
      <c r="E85" s="84">
        <f>E86</f>
        <v>0</v>
      </c>
      <c r="F85" s="84"/>
      <c r="G85" s="85"/>
    </row>
    <row r="86" s="54" customFormat="1" ht="17.1" customHeight="1" spans="1:7">
      <c r="A86" s="89" t="s">
        <v>620</v>
      </c>
      <c r="B86" s="89"/>
      <c r="C86" s="84">
        <f>SUM(C87:C95)</f>
        <v>0</v>
      </c>
      <c r="D86" s="84">
        <f>SUM(D87:D95)</f>
        <v>0</v>
      </c>
      <c r="E86" s="84">
        <f>SUM(E87:E95)</f>
        <v>0</v>
      </c>
      <c r="F86" s="84"/>
      <c r="G86" s="85"/>
    </row>
    <row r="87" s="54" customFormat="1" ht="16.9" customHeight="1" spans="1:7">
      <c r="A87" s="89" t="s">
        <v>621</v>
      </c>
      <c r="B87" s="89"/>
      <c r="C87" s="84">
        <v>0</v>
      </c>
      <c r="D87" s="84">
        <v>0</v>
      </c>
      <c r="E87" s="84">
        <v>0</v>
      </c>
      <c r="F87" s="84"/>
      <c r="G87" s="85"/>
    </row>
    <row r="88" s="54" customFormat="1" ht="17.1" customHeight="1" spans="1:7">
      <c r="A88" s="89" t="s">
        <v>622</v>
      </c>
      <c r="B88" s="89"/>
      <c r="C88" s="84">
        <v>0</v>
      </c>
      <c r="D88" s="84">
        <v>0</v>
      </c>
      <c r="E88" s="84">
        <v>0</v>
      </c>
      <c r="F88" s="84"/>
      <c r="G88" s="85"/>
    </row>
    <row r="89" s="54" customFormat="1" ht="17.1" customHeight="1" spans="1:7">
      <c r="A89" s="89" t="s">
        <v>623</v>
      </c>
      <c r="B89" s="89"/>
      <c r="C89" s="84">
        <v>0</v>
      </c>
      <c r="D89" s="84">
        <v>0</v>
      </c>
      <c r="E89" s="84">
        <v>0</v>
      </c>
      <c r="F89" s="84"/>
      <c r="G89" s="85"/>
    </row>
    <row r="90" s="54" customFormat="1" ht="17.1" customHeight="1" spans="1:7">
      <c r="A90" s="89" t="s">
        <v>624</v>
      </c>
      <c r="B90" s="89"/>
      <c r="C90" s="84">
        <v>0</v>
      </c>
      <c r="D90" s="84">
        <v>0</v>
      </c>
      <c r="E90" s="84">
        <v>0</v>
      </c>
      <c r="F90" s="84"/>
      <c r="G90" s="85"/>
    </row>
    <row r="91" s="54" customFormat="1" ht="17.1" customHeight="1" spans="1:7">
      <c r="A91" s="87" t="s">
        <v>625</v>
      </c>
      <c r="B91" s="87"/>
      <c r="C91" s="84">
        <v>0</v>
      </c>
      <c r="D91" s="84">
        <v>0</v>
      </c>
      <c r="E91" s="84">
        <v>0</v>
      </c>
      <c r="F91" s="84"/>
      <c r="G91" s="85"/>
    </row>
    <row r="92" s="54" customFormat="1" ht="17.1" customHeight="1" spans="1:7">
      <c r="A92" s="89" t="s">
        <v>626</v>
      </c>
      <c r="B92" s="89"/>
      <c r="C92" s="84">
        <v>0</v>
      </c>
      <c r="D92" s="84">
        <v>0</v>
      </c>
      <c r="E92" s="84">
        <v>0</v>
      </c>
      <c r="F92" s="84"/>
      <c r="G92" s="85"/>
    </row>
    <row r="93" s="54" customFormat="1" ht="17.1" customHeight="1" spans="1:7">
      <c r="A93" s="89" t="s">
        <v>627</v>
      </c>
      <c r="B93" s="89"/>
      <c r="C93" s="84">
        <v>0</v>
      </c>
      <c r="D93" s="84">
        <v>0</v>
      </c>
      <c r="E93" s="84">
        <v>0</v>
      </c>
      <c r="F93" s="84"/>
      <c r="G93" s="85"/>
    </row>
    <row r="94" s="54" customFormat="1" ht="17.1" customHeight="1" spans="1:7">
      <c r="A94" s="89" t="s">
        <v>628</v>
      </c>
      <c r="B94" s="89"/>
      <c r="C94" s="84">
        <v>0</v>
      </c>
      <c r="D94" s="84">
        <v>0</v>
      </c>
      <c r="E94" s="84">
        <v>0</v>
      </c>
      <c r="F94" s="84"/>
      <c r="G94" s="85"/>
    </row>
    <row r="95" s="54" customFormat="1" ht="17.1" customHeight="1" spans="1:7">
      <c r="A95" s="89" t="s">
        <v>629</v>
      </c>
      <c r="B95" s="89"/>
      <c r="C95" s="84">
        <v>0</v>
      </c>
      <c r="D95" s="84">
        <v>0</v>
      </c>
      <c r="E95" s="84">
        <v>0</v>
      </c>
      <c r="F95" s="84"/>
      <c r="G95" s="85"/>
    </row>
    <row r="96" s="54" customFormat="1" ht="17.1" customHeight="1" spans="1:7">
      <c r="A96" s="88" t="s">
        <v>131</v>
      </c>
      <c r="B96" s="88"/>
      <c r="C96" s="84">
        <f>C97</f>
        <v>0</v>
      </c>
      <c r="D96" s="84">
        <f>D97</f>
        <v>0</v>
      </c>
      <c r="E96" s="84">
        <f>E97</f>
        <v>0</v>
      </c>
      <c r="F96" s="84"/>
      <c r="G96" s="85"/>
    </row>
    <row r="97" s="54" customFormat="1" ht="17.1" customHeight="1" spans="1:7">
      <c r="A97" s="89" t="s">
        <v>620</v>
      </c>
      <c r="B97" s="89"/>
      <c r="C97" s="84">
        <f>SUM(C98:C106)</f>
        <v>0</v>
      </c>
      <c r="D97" s="84">
        <f>SUM(D98:D106)</f>
        <v>0</v>
      </c>
      <c r="E97" s="84">
        <f>SUM(E98:E106)</f>
        <v>0</v>
      </c>
      <c r="F97" s="84"/>
      <c r="G97" s="85"/>
    </row>
    <row r="98" s="54" customFormat="1" ht="17.1" customHeight="1" spans="1:7">
      <c r="A98" s="89" t="s">
        <v>621</v>
      </c>
      <c r="B98" s="89"/>
      <c r="C98" s="84">
        <v>0</v>
      </c>
      <c r="D98" s="84">
        <v>0</v>
      </c>
      <c r="E98" s="84">
        <v>0</v>
      </c>
      <c r="F98" s="84"/>
      <c r="G98" s="85"/>
    </row>
    <row r="99" s="54" customFormat="1" ht="17.1" customHeight="1" spans="1:7">
      <c r="A99" s="89" t="s">
        <v>622</v>
      </c>
      <c r="B99" s="89"/>
      <c r="C99" s="84">
        <v>0</v>
      </c>
      <c r="D99" s="84">
        <v>0</v>
      </c>
      <c r="E99" s="84">
        <v>0</v>
      </c>
      <c r="F99" s="84"/>
      <c r="G99" s="85"/>
    </row>
    <row r="100" s="54" customFormat="1" ht="17.1" customHeight="1" spans="1:7">
      <c r="A100" s="89" t="s">
        <v>623</v>
      </c>
      <c r="B100" s="89"/>
      <c r="C100" s="84">
        <v>0</v>
      </c>
      <c r="D100" s="84">
        <v>0</v>
      </c>
      <c r="E100" s="84">
        <v>0</v>
      </c>
      <c r="F100" s="84"/>
      <c r="G100" s="85"/>
    </row>
    <row r="101" s="54" customFormat="1" ht="17.1" customHeight="1" spans="1:7">
      <c r="A101" s="89" t="s">
        <v>624</v>
      </c>
      <c r="B101" s="89"/>
      <c r="C101" s="84">
        <v>0</v>
      </c>
      <c r="D101" s="84">
        <v>0</v>
      </c>
      <c r="E101" s="84">
        <v>0</v>
      </c>
      <c r="F101" s="84"/>
      <c r="G101" s="85"/>
    </row>
    <row r="102" s="54" customFormat="1" ht="17.1" customHeight="1" spans="1:7">
      <c r="A102" s="87" t="s">
        <v>625</v>
      </c>
      <c r="B102" s="87"/>
      <c r="C102" s="84">
        <v>0</v>
      </c>
      <c r="D102" s="84">
        <v>0</v>
      </c>
      <c r="E102" s="84">
        <v>0</v>
      </c>
      <c r="F102" s="84"/>
      <c r="G102" s="85"/>
    </row>
    <row r="103" s="54" customFormat="1" ht="17.1" customHeight="1" spans="1:7">
      <c r="A103" s="89" t="s">
        <v>626</v>
      </c>
      <c r="B103" s="89"/>
      <c r="C103" s="84">
        <v>0</v>
      </c>
      <c r="D103" s="84">
        <v>0</v>
      </c>
      <c r="E103" s="84">
        <v>0</v>
      </c>
      <c r="F103" s="84"/>
      <c r="G103" s="85"/>
    </row>
    <row r="104" s="54" customFormat="1" ht="17.1" customHeight="1" spans="1:7">
      <c r="A104" s="89" t="s">
        <v>627</v>
      </c>
      <c r="B104" s="89"/>
      <c r="C104" s="84">
        <v>0</v>
      </c>
      <c r="D104" s="84">
        <v>0</v>
      </c>
      <c r="E104" s="84">
        <v>0</v>
      </c>
      <c r="F104" s="84"/>
      <c r="G104" s="85"/>
    </row>
    <row r="105" s="54" customFormat="1" ht="17.1" customHeight="1" spans="1:7">
      <c r="A105" s="89" t="s">
        <v>628</v>
      </c>
      <c r="B105" s="89"/>
      <c r="C105" s="84">
        <v>0</v>
      </c>
      <c r="D105" s="84">
        <v>0</v>
      </c>
      <c r="E105" s="84">
        <v>0</v>
      </c>
      <c r="F105" s="84"/>
      <c r="G105" s="85"/>
    </row>
    <row r="106" s="54" customFormat="1" ht="17.1" customHeight="1" spans="1:7">
      <c r="A106" s="89" t="s">
        <v>629</v>
      </c>
      <c r="B106" s="89"/>
      <c r="C106" s="84">
        <v>0</v>
      </c>
      <c r="D106" s="84">
        <v>0</v>
      </c>
      <c r="E106" s="84">
        <v>0</v>
      </c>
      <c r="F106" s="84"/>
      <c r="G106" s="85"/>
    </row>
    <row r="107" s="54" customFormat="1" ht="17.1" customHeight="1" spans="1:7">
      <c r="A107" s="88" t="s">
        <v>132</v>
      </c>
      <c r="B107" s="88"/>
      <c r="C107" s="84">
        <f>C108</f>
        <v>0</v>
      </c>
      <c r="D107" s="84">
        <f>D108</f>
        <v>0</v>
      </c>
      <c r="E107" s="84">
        <f>E108</f>
        <v>0</v>
      </c>
      <c r="F107" s="84"/>
      <c r="G107" s="85"/>
    </row>
    <row r="108" s="54" customFormat="1" ht="17.1" customHeight="1" spans="1:7">
      <c r="A108" s="89" t="s">
        <v>620</v>
      </c>
      <c r="B108" s="89"/>
      <c r="C108" s="84">
        <f>SUM(C109:C111)</f>
        <v>0</v>
      </c>
      <c r="D108" s="84">
        <f>SUM(D109:D111)</f>
        <v>0</v>
      </c>
      <c r="E108" s="84">
        <f>SUM(E109:E111)</f>
        <v>0</v>
      </c>
      <c r="F108" s="84"/>
      <c r="G108" s="85"/>
    </row>
    <row r="109" s="54" customFormat="1" ht="17.1" customHeight="1" spans="1:7">
      <c r="A109" s="89" t="s">
        <v>631</v>
      </c>
      <c r="B109" s="89"/>
      <c r="C109" s="84">
        <v>0</v>
      </c>
      <c r="D109" s="84">
        <v>0</v>
      </c>
      <c r="E109" s="84">
        <v>0</v>
      </c>
      <c r="F109" s="84"/>
      <c r="G109" s="85"/>
    </row>
    <row r="110" s="54" customFormat="1" ht="17.1" customHeight="1" spans="1:7">
      <c r="A110" s="89" t="s">
        <v>632</v>
      </c>
      <c r="B110" s="89"/>
      <c r="C110" s="84">
        <v>0</v>
      </c>
      <c r="D110" s="84">
        <v>0</v>
      </c>
      <c r="E110" s="84">
        <v>0</v>
      </c>
      <c r="F110" s="84"/>
      <c r="G110" s="85"/>
    </row>
    <row r="111" s="54" customFormat="1" ht="17.1" customHeight="1" spans="1:7">
      <c r="A111" s="89" t="s">
        <v>629</v>
      </c>
      <c r="B111" s="89"/>
      <c r="C111" s="84">
        <v>0</v>
      </c>
      <c r="D111" s="84">
        <v>0</v>
      </c>
      <c r="E111" s="84">
        <v>0</v>
      </c>
      <c r="F111" s="84"/>
      <c r="G111" s="85"/>
    </row>
    <row r="112" s="54" customFormat="1" ht="17.1" customHeight="1" spans="1:7">
      <c r="A112" s="90" t="s">
        <v>137</v>
      </c>
      <c r="B112" s="84"/>
      <c r="C112" s="84"/>
      <c r="D112" s="84"/>
      <c r="E112" s="84"/>
      <c r="F112" s="91"/>
      <c r="G112" s="85"/>
    </row>
    <row r="113" s="54" customFormat="1" ht="17.1" customHeight="1" spans="1:7">
      <c r="A113" s="92" t="s">
        <v>620</v>
      </c>
      <c r="B113" s="91"/>
      <c r="C113" s="84"/>
      <c r="D113" s="84"/>
      <c r="E113" s="84"/>
      <c r="F113" s="91"/>
      <c r="G113" s="85"/>
    </row>
    <row r="114" s="54" customFormat="1" ht="17.1" customHeight="1" spans="1:7">
      <c r="A114" s="92" t="s">
        <v>621</v>
      </c>
      <c r="B114" s="91"/>
      <c r="C114" s="84"/>
      <c r="D114" s="84"/>
      <c r="E114" s="84"/>
      <c r="F114" s="91"/>
      <c r="G114" s="85"/>
    </row>
    <row r="115" s="54" customFormat="1" ht="17.1" customHeight="1" spans="1:7">
      <c r="A115" s="92" t="s">
        <v>622</v>
      </c>
      <c r="B115" s="91"/>
      <c r="C115" s="84"/>
      <c r="D115" s="84"/>
      <c r="E115" s="84"/>
      <c r="F115" s="91"/>
      <c r="G115" s="85"/>
    </row>
    <row r="116" s="54" customFormat="1" ht="17.1" customHeight="1" spans="1:7">
      <c r="A116" s="92" t="s">
        <v>623</v>
      </c>
      <c r="B116" s="91"/>
      <c r="C116" s="84"/>
      <c r="D116" s="84"/>
      <c r="E116" s="84"/>
      <c r="F116" s="91"/>
      <c r="G116" s="85"/>
    </row>
    <row r="117" s="54" customFormat="1" ht="17.1" customHeight="1" spans="1:7">
      <c r="A117" s="92" t="s">
        <v>624</v>
      </c>
      <c r="B117" s="91"/>
      <c r="C117" s="84"/>
      <c r="D117" s="84"/>
      <c r="E117" s="84"/>
      <c r="F117" s="91"/>
      <c r="G117" s="85"/>
    </row>
    <row r="118" s="54" customFormat="1" ht="17.1" customHeight="1" spans="1:7">
      <c r="A118" s="87" t="s">
        <v>625</v>
      </c>
      <c r="B118" s="84"/>
      <c r="C118" s="84"/>
      <c r="D118" s="84"/>
      <c r="E118" s="84"/>
      <c r="F118" s="84"/>
      <c r="G118" s="85"/>
    </row>
    <row r="119" s="54" customFormat="1" ht="17.1" customHeight="1" spans="1:7">
      <c r="A119" s="92" t="s">
        <v>626</v>
      </c>
      <c r="B119" s="91"/>
      <c r="C119" s="84"/>
      <c r="D119" s="84"/>
      <c r="E119" s="84"/>
      <c r="F119" s="91"/>
      <c r="G119" s="85"/>
    </row>
    <row r="120" s="54" customFormat="1" ht="17.1" customHeight="1" spans="1:7">
      <c r="A120" s="92" t="s">
        <v>627</v>
      </c>
      <c r="B120" s="91"/>
      <c r="C120" s="84"/>
      <c r="D120" s="84"/>
      <c r="E120" s="84"/>
      <c r="F120" s="91"/>
      <c r="G120" s="85"/>
    </row>
    <row r="121" s="54" customFormat="1" ht="17.1" customHeight="1" spans="1:7">
      <c r="A121" s="92" t="s">
        <v>628</v>
      </c>
      <c r="B121" s="91"/>
      <c r="C121" s="84"/>
      <c r="D121" s="84"/>
      <c r="E121" s="84"/>
      <c r="F121" s="91"/>
      <c r="G121" s="85"/>
    </row>
    <row r="122" s="54" customFormat="1" ht="17.1" customHeight="1" spans="1:7">
      <c r="A122" s="92" t="s">
        <v>629</v>
      </c>
      <c r="B122" s="91"/>
      <c r="C122" s="84"/>
      <c r="D122" s="84"/>
      <c r="E122" s="84"/>
      <c r="F122" s="91"/>
      <c r="G122" s="85"/>
    </row>
  </sheetData>
  <mergeCells count="2">
    <mergeCell ref="A1:G1"/>
    <mergeCell ref="A2:G2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2"/>
  <sheetViews>
    <sheetView workbookViewId="0">
      <selection activeCell="E14" sqref="E14"/>
    </sheetView>
  </sheetViews>
  <sheetFormatPr defaultColWidth="9.125" defaultRowHeight="14.25" outlineLevelCol="6"/>
  <cols>
    <col min="1" max="1" width="35" style="54" customWidth="1"/>
    <col min="2" max="6" width="11.875" style="54" customWidth="1"/>
    <col min="7" max="7" width="11.875" style="78" customWidth="1"/>
    <col min="8" max="253" width="9.125" style="54" customWidth="1"/>
    <col min="254" max="16384" width="9.125" style="54"/>
  </cols>
  <sheetData>
    <row r="1" s="54" customFormat="1" ht="33.95" customHeight="1" spans="1:7">
      <c r="A1" s="79" t="s">
        <v>633</v>
      </c>
      <c r="B1" s="79"/>
      <c r="C1" s="79"/>
      <c r="D1" s="79"/>
      <c r="E1" s="79"/>
      <c r="F1" s="79"/>
      <c r="G1" s="79"/>
    </row>
    <row r="2" s="54" customFormat="1" ht="17.1" customHeight="1" spans="1:7">
      <c r="A2" s="80"/>
      <c r="B2" s="80"/>
      <c r="C2" s="80"/>
      <c r="D2" s="80"/>
      <c r="E2" s="80"/>
      <c r="F2" s="80"/>
      <c r="G2" s="80"/>
    </row>
    <row r="3" s="54" customFormat="1" ht="30.75" customHeight="1" spans="1:7">
      <c r="A3" s="81" t="s">
        <v>86</v>
      </c>
      <c r="B3" s="57" t="s">
        <v>87</v>
      </c>
      <c r="C3" s="57" t="s">
        <v>88</v>
      </c>
      <c r="D3" s="57" t="s">
        <v>89</v>
      </c>
      <c r="E3" s="57" t="s">
        <v>90</v>
      </c>
      <c r="F3" s="82" t="s">
        <v>91</v>
      </c>
      <c r="G3" s="82" t="s">
        <v>92</v>
      </c>
    </row>
    <row r="4" s="54" customFormat="1" ht="16.9" customHeight="1" spans="1:7">
      <c r="A4" s="83" t="s">
        <v>619</v>
      </c>
      <c r="B4" s="83"/>
      <c r="C4" s="84">
        <f>SUM(C5,C16,C27,C38,C41,C52,C63,C74,C85,C96,C107,C112)</f>
        <v>0</v>
      </c>
      <c r="D4" s="84">
        <f>SUM(D5,D16,D27,D38,D41,D52,D63,D74,D85,D96,D107,D112)</f>
        <v>0</v>
      </c>
      <c r="E4" s="84">
        <f>SUM(E5,E16,E27,E38,E41,E52,E63,E74,E85,E96,E107,E112)</f>
        <v>0</v>
      </c>
      <c r="F4" s="84"/>
      <c r="G4" s="85"/>
    </row>
    <row r="5" s="54" customFormat="1" ht="17.1" customHeight="1" spans="1:7">
      <c r="A5" s="86" t="s">
        <v>121</v>
      </c>
      <c r="B5" s="86"/>
      <c r="C5" s="84">
        <f>C6</f>
        <v>0</v>
      </c>
      <c r="D5" s="84">
        <f>D6</f>
        <v>0</v>
      </c>
      <c r="E5" s="84">
        <f>E6</f>
        <v>0</v>
      </c>
      <c r="F5" s="84"/>
      <c r="G5" s="85"/>
    </row>
    <row r="6" s="54" customFormat="1" ht="17.1" customHeight="1" spans="1:7">
      <c r="A6" s="87" t="s">
        <v>620</v>
      </c>
      <c r="B6" s="87"/>
      <c r="C6" s="84">
        <f>SUM(C7:C15)</f>
        <v>0</v>
      </c>
      <c r="D6" s="84">
        <f>SUM(D7:D15)</f>
        <v>0</v>
      </c>
      <c r="E6" s="84">
        <f>SUM(E7:E15)</f>
        <v>0</v>
      </c>
      <c r="F6" s="84"/>
      <c r="G6" s="85"/>
    </row>
    <row r="7" s="54" customFormat="1" ht="17.1" customHeight="1" spans="1:7">
      <c r="A7" s="87" t="s">
        <v>621</v>
      </c>
      <c r="B7" s="87"/>
      <c r="C7" s="84">
        <v>0</v>
      </c>
      <c r="D7" s="84">
        <v>0</v>
      </c>
      <c r="E7" s="84">
        <v>0</v>
      </c>
      <c r="F7" s="84"/>
      <c r="G7" s="85"/>
    </row>
    <row r="8" s="54" customFormat="1" ht="17.1" customHeight="1" spans="1:7">
      <c r="A8" s="87" t="s">
        <v>622</v>
      </c>
      <c r="B8" s="87"/>
      <c r="C8" s="84">
        <v>0</v>
      </c>
      <c r="D8" s="84">
        <v>0</v>
      </c>
      <c r="E8" s="84">
        <v>0</v>
      </c>
      <c r="F8" s="84"/>
      <c r="G8" s="85"/>
    </row>
    <row r="9" s="54" customFormat="1" ht="17.1" customHeight="1" spans="1:7">
      <c r="A9" s="87" t="s">
        <v>623</v>
      </c>
      <c r="B9" s="87"/>
      <c r="C9" s="84">
        <v>0</v>
      </c>
      <c r="D9" s="84">
        <v>0</v>
      </c>
      <c r="E9" s="84">
        <v>0</v>
      </c>
      <c r="F9" s="84"/>
      <c r="G9" s="85"/>
    </row>
    <row r="10" s="54" customFormat="1" ht="17.1" customHeight="1" spans="1:7">
      <c r="A10" s="87" t="s">
        <v>624</v>
      </c>
      <c r="B10" s="87"/>
      <c r="C10" s="84">
        <v>0</v>
      </c>
      <c r="D10" s="84">
        <v>0</v>
      </c>
      <c r="E10" s="84">
        <v>0</v>
      </c>
      <c r="F10" s="84"/>
      <c r="G10" s="85"/>
    </row>
    <row r="11" s="54" customFormat="1" ht="17.1" customHeight="1" spans="1:7">
      <c r="A11" s="87" t="s">
        <v>625</v>
      </c>
      <c r="B11" s="87"/>
      <c r="C11" s="84">
        <v>0</v>
      </c>
      <c r="D11" s="84">
        <v>0</v>
      </c>
      <c r="E11" s="84">
        <v>0</v>
      </c>
      <c r="F11" s="84"/>
      <c r="G11" s="85"/>
    </row>
    <row r="12" s="54" customFormat="1" ht="17.1" customHeight="1" spans="1:7">
      <c r="A12" s="87" t="s">
        <v>626</v>
      </c>
      <c r="B12" s="87"/>
      <c r="C12" s="84">
        <v>0</v>
      </c>
      <c r="D12" s="84">
        <v>0</v>
      </c>
      <c r="E12" s="84">
        <v>0</v>
      </c>
      <c r="F12" s="84"/>
      <c r="G12" s="85"/>
    </row>
    <row r="13" s="54" customFormat="1" ht="17.1" customHeight="1" spans="1:7">
      <c r="A13" s="87" t="s">
        <v>627</v>
      </c>
      <c r="B13" s="87"/>
      <c r="C13" s="84">
        <v>0</v>
      </c>
      <c r="D13" s="84">
        <v>0</v>
      </c>
      <c r="E13" s="84">
        <v>0</v>
      </c>
      <c r="F13" s="84"/>
      <c r="G13" s="85"/>
    </row>
    <row r="14" s="54" customFormat="1" ht="17.1" customHeight="1" spans="1:7">
      <c r="A14" s="87" t="s">
        <v>628</v>
      </c>
      <c r="B14" s="87"/>
      <c r="C14" s="84">
        <v>0</v>
      </c>
      <c r="D14" s="84">
        <v>0</v>
      </c>
      <c r="E14" s="84">
        <v>0</v>
      </c>
      <c r="F14" s="84"/>
      <c r="G14" s="85"/>
    </row>
    <row r="15" s="54" customFormat="1" ht="17.1" customHeight="1" spans="1:7">
      <c r="A15" s="87" t="s">
        <v>629</v>
      </c>
      <c r="B15" s="87"/>
      <c r="C15" s="84">
        <v>0</v>
      </c>
      <c r="D15" s="84">
        <v>0</v>
      </c>
      <c r="E15" s="84">
        <v>0</v>
      </c>
      <c r="F15" s="84"/>
      <c r="G15" s="85"/>
    </row>
    <row r="16" s="54" customFormat="1" ht="17.1" customHeight="1" spans="1:7">
      <c r="A16" s="86" t="s">
        <v>122</v>
      </c>
      <c r="B16" s="86"/>
      <c r="C16" s="84">
        <f>C17</f>
        <v>0</v>
      </c>
      <c r="D16" s="84">
        <f>D17</f>
        <v>0</v>
      </c>
      <c r="E16" s="84">
        <f>E17</f>
        <v>0</v>
      </c>
      <c r="F16" s="84"/>
      <c r="G16" s="85"/>
    </row>
    <row r="17" s="54" customFormat="1" ht="17.1" customHeight="1" spans="1:7">
      <c r="A17" s="87" t="s">
        <v>620</v>
      </c>
      <c r="B17" s="87"/>
      <c r="C17" s="84">
        <f>SUM(C18:C26)</f>
        <v>0</v>
      </c>
      <c r="D17" s="84">
        <f>SUM(D18:D26)</f>
        <v>0</v>
      </c>
      <c r="E17" s="84">
        <f>SUM(E18:E26)</f>
        <v>0</v>
      </c>
      <c r="F17" s="84"/>
      <c r="G17" s="85"/>
    </row>
    <row r="18" s="54" customFormat="1" ht="17.1" customHeight="1" spans="1:7">
      <c r="A18" s="87" t="s">
        <v>621</v>
      </c>
      <c r="B18" s="87"/>
      <c r="C18" s="84">
        <v>0</v>
      </c>
      <c r="D18" s="84">
        <v>0</v>
      </c>
      <c r="E18" s="84">
        <v>0</v>
      </c>
      <c r="F18" s="84"/>
      <c r="G18" s="85"/>
    </row>
    <row r="19" s="54" customFormat="1" ht="17.1" customHeight="1" spans="1:7">
      <c r="A19" s="87" t="s">
        <v>622</v>
      </c>
      <c r="B19" s="87"/>
      <c r="C19" s="84">
        <v>0</v>
      </c>
      <c r="D19" s="84">
        <v>0</v>
      </c>
      <c r="E19" s="84">
        <v>0</v>
      </c>
      <c r="F19" s="84"/>
      <c r="G19" s="85"/>
    </row>
    <row r="20" s="54" customFormat="1" ht="16.9" customHeight="1" spans="1:7">
      <c r="A20" s="87" t="s">
        <v>623</v>
      </c>
      <c r="B20" s="87"/>
      <c r="C20" s="84">
        <v>0</v>
      </c>
      <c r="D20" s="84">
        <v>0</v>
      </c>
      <c r="E20" s="84">
        <v>0</v>
      </c>
      <c r="F20" s="84"/>
      <c r="G20" s="85"/>
    </row>
    <row r="21" s="54" customFormat="1" ht="16.9" customHeight="1" spans="1:7">
      <c r="A21" s="87" t="s">
        <v>624</v>
      </c>
      <c r="B21" s="87"/>
      <c r="C21" s="84">
        <v>0</v>
      </c>
      <c r="D21" s="84">
        <v>0</v>
      </c>
      <c r="E21" s="84">
        <v>0</v>
      </c>
      <c r="F21" s="84"/>
      <c r="G21" s="85"/>
    </row>
    <row r="22" s="54" customFormat="1" ht="16.9" customHeight="1" spans="1:7">
      <c r="A22" s="87" t="s">
        <v>625</v>
      </c>
      <c r="B22" s="87"/>
      <c r="C22" s="84">
        <v>0</v>
      </c>
      <c r="D22" s="84">
        <v>0</v>
      </c>
      <c r="E22" s="84">
        <v>0</v>
      </c>
      <c r="F22" s="84"/>
      <c r="G22" s="85"/>
    </row>
    <row r="23" s="54" customFormat="1" ht="17.1" customHeight="1" spans="1:7">
      <c r="A23" s="87" t="s">
        <v>626</v>
      </c>
      <c r="B23" s="87"/>
      <c r="C23" s="84">
        <v>0</v>
      </c>
      <c r="D23" s="84">
        <v>0</v>
      </c>
      <c r="E23" s="84">
        <v>0</v>
      </c>
      <c r="F23" s="84"/>
      <c r="G23" s="85"/>
    </row>
    <row r="24" s="54" customFormat="1" ht="17.1" customHeight="1" spans="1:7">
      <c r="A24" s="87" t="s">
        <v>627</v>
      </c>
      <c r="B24" s="87"/>
      <c r="C24" s="84">
        <v>0</v>
      </c>
      <c r="D24" s="84">
        <v>0</v>
      </c>
      <c r="E24" s="84">
        <v>0</v>
      </c>
      <c r="F24" s="84"/>
      <c r="G24" s="85"/>
    </row>
    <row r="25" s="54" customFormat="1" ht="17.1" customHeight="1" spans="1:7">
      <c r="A25" s="87" t="s">
        <v>628</v>
      </c>
      <c r="B25" s="87"/>
      <c r="C25" s="84">
        <v>0</v>
      </c>
      <c r="D25" s="84">
        <v>0</v>
      </c>
      <c r="E25" s="84">
        <v>0</v>
      </c>
      <c r="F25" s="84"/>
      <c r="G25" s="85"/>
    </row>
    <row r="26" s="54" customFormat="1" ht="17.1" customHeight="1" spans="1:7">
      <c r="A26" s="87" t="s">
        <v>629</v>
      </c>
      <c r="B26" s="87"/>
      <c r="C26" s="84">
        <v>0</v>
      </c>
      <c r="D26" s="84">
        <v>0</v>
      </c>
      <c r="E26" s="84">
        <v>0</v>
      </c>
      <c r="F26" s="84"/>
      <c r="G26" s="85"/>
    </row>
    <row r="27" s="54" customFormat="1" ht="17.1" customHeight="1" spans="1:7">
      <c r="A27" s="86" t="s">
        <v>123</v>
      </c>
      <c r="B27" s="86"/>
      <c r="C27" s="84">
        <f>C28</f>
        <v>0</v>
      </c>
      <c r="D27" s="84">
        <f>D28</f>
        <v>0</v>
      </c>
      <c r="E27" s="84">
        <f>E28</f>
        <v>0</v>
      </c>
      <c r="F27" s="84"/>
      <c r="G27" s="85"/>
    </row>
    <row r="28" s="54" customFormat="1" ht="17.1" customHeight="1" spans="1:7">
      <c r="A28" s="87" t="s">
        <v>620</v>
      </c>
      <c r="B28" s="87"/>
      <c r="C28" s="84">
        <f>SUM(C29:C37)</f>
        <v>0</v>
      </c>
      <c r="D28" s="84">
        <f>SUM(D29:D37)</f>
        <v>0</v>
      </c>
      <c r="E28" s="84">
        <f>SUM(E29:E37)</f>
        <v>0</v>
      </c>
      <c r="F28" s="84"/>
      <c r="G28" s="85"/>
    </row>
    <row r="29" s="54" customFormat="1" ht="17.1" customHeight="1" spans="1:7">
      <c r="A29" s="87" t="s">
        <v>621</v>
      </c>
      <c r="B29" s="87"/>
      <c r="C29" s="84">
        <v>0</v>
      </c>
      <c r="D29" s="84">
        <v>0</v>
      </c>
      <c r="E29" s="84">
        <v>0</v>
      </c>
      <c r="F29" s="84"/>
      <c r="G29" s="85"/>
    </row>
    <row r="30" s="54" customFormat="1" ht="17.1" customHeight="1" spans="1:7">
      <c r="A30" s="87" t="s">
        <v>622</v>
      </c>
      <c r="B30" s="87"/>
      <c r="C30" s="84">
        <v>0</v>
      </c>
      <c r="D30" s="84">
        <v>0</v>
      </c>
      <c r="E30" s="84">
        <v>0</v>
      </c>
      <c r="F30" s="84"/>
      <c r="G30" s="85"/>
    </row>
    <row r="31" s="54" customFormat="1" ht="17.1" customHeight="1" spans="1:7">
      <c r="A31" s="87" t="s">
        <v>623</v>
      </c>
      <c r="B31" s="87"/>
      <c r="C31" s="84">
        <v>0</v>
      </c>
      <c r="D31" s="84">
        <v>0</v>
      </c>
      <c r="E31" s="84">
        <v>0</v>
      </c>
      <c r="F31" s="84"/>
      <c r="G31" s="85"/>
    </row>
    <row r="32" s="54" customFormat="1" ht="17.1" customHeight="1" spans="1:7">
      <c r="A32" s="87" t="s">
        <v>624</v>
      </c>
      <c r="B32" s="87"/>
      <c r="C32" s="84">
        <v>0</v>
      </c>
      <c r="D32" s="84">
        <v>0</v>
      </c>
      <c r="E32" s="84">
        <v>0</v>
      </c>
      <c r="F32" s="84"/>
      <c r="G32" s="85"/>
    </row>
    <row r="33" s="54" customFormat="1" ht="17.1" customHeight="1" spans="1:7">
      <c r="A33" s="87" t="s">
        <v>625</v>
      </c>
      <c r="B33" s="87"/>
      <c r="C33" s="84">
        <v>0</v>
      </c>
      <c r="D33" s="84">
        <v>0</v>
      </c>
      <c r="E33" s="84">
        <v>0</v>
      </c>
      <c r="F33" s="84"/>
      <c r="G33" s="85"/>
    </row>
    <row r="34" s="54" customFormat="1" ht="17.1" customHeight="1" spans="1:7">
      <c r="A34" s="87" t="s">
        <v>626</v>
      </c>
      <c r="B34" s="87"/>
      <c r="C34" s="84">
        <v>0</v>
      </c>
      <c r="D34" s="84">
        <v>0</v>
      </c>
      <c r="E34" s="84">
        <v>0</v>
      </c>
      <c r="F34" s="84"/>
      <c r="G34" s="85"/>
    </row>
    <row r="35" s="54" customFormat="1" ht="17.1" customHeight="1" spans="1:7">
      <c r="A35" s="87" t="s">
        <v>627</v>
      </c>
      <c r="B35" s="87"/>
      <c r="C35" s="84">
        <v>0</v>
      </c>
      <c r="D35" s="84">
        <v>0</v>
      </c>
      <c r="E35" s="84">
        <v>0</v>
      </c>
      <c r="F35" s="84"/>
      <c r="G35" s="85"/>
    </row>
    <row r="36" s="54" customFormat="1" ht="16.9" customHeight="1" spans="1:7">
      <c r="A36" s="87" t="s">
        <v>628</v>
      </c>
      <c r="B36" s="87"/>
      <c r="C36" s="84">
        <v>0</v>
      </c>
      <c r="D36" s="84">
        <v>0</v>
      </c>
      <c r="E36" s="84">
        <v>0</v>
      </c>
      <c r="F36" s="84"/>
      <c r="G36" s="85"/>
    </row>
    <row r="37" s="54" customFormat="1" ht="16.9" customHeight="1" spans="1:7">
      <c r="A37" s="87" t="s">
        <v>629</v>
      </c>
      <c r="B37" s="87"/>
      <c r="C37" s="84">
        <v>0</v>
      </c>
      <c r="D37" s="84">
        <v>0</v>
      </c>
      <c r="E37" s="84">
        <v>0</v>
      </c>
      <c r="F37" s="84"/>
      <c r="G37" s="85"/>
    </row>
    <row r="38" s="54" customFormat="1" ht="16.9" customHeight="1" spans="1:7">
      <c r="A38" s="86" t="s">
        <v>124</v>
      </c>
      <c r="B38" s="86"/>
      <c r="C38" s="84">
        <f t="shared" ref="C38:C41" si="0">C39</f>
        <v>0</v>
      </c>
      <c r="D38" s="84">
        <f t="shared" ref="D38:D41" si="1">D39</f>
        <v>0</v>
      </c>
      <c r="E38" s="84">
        <f t="shared" ref="E38:E41" si="2">E39</f>
        <v>0</v>
      </c>
      <c r="F38" s="84"/>
      <c r="G38" s="85"/>
    </row>
    <row r="39" s="54" customFormat="1" ht="16.9" customHeight="1" spans="1:7">
      <c r="A39" s="87" t="s">
        <v>236</v>
      </c>
      <c r="B39" s="87"/>
      <c r="C39" s="84">
        <f t="shared" si="0"/>
        <v>0</v>
      </c>
      <c r="D39" s="84">
        <f t="shared" si="1"/>
        <v>0</v>
      </c>
      <c r="E39" s="84">
        <f t="shared" si="2"/>
        <v>0</v>
      </c>
      <c r="F39" s="84"/>
      <c r="G39" s="85"/>
    </row>
    <row r="40" s="54" customFormat="1" ht="16.9" customHeight="1" spans="1:7">
      <c r="A40" s="87" t="s">
        <v>630</v>
      </c>
      <c r="B40" s="87"/>
      <c r="C40" s="84">
        <v>0</v>
      </c>
      <c r="D40" s="84">
        <v>0</v>
      </c>
      <c r="E40" s="84">
        <v>0</v>
      </c>
      <c r="F40" s="84"/>
      <c r="G40" s="85"/>
    </row>
    <row r="41" s="54" customFormat="1" ht="16.9" customHeight="1" spans="1:7">
      <c r="A41" s="86" t="s">
        <v>126</v>
      </c>
      <c r="B41" s="86"/>
      <c r="C41" s="84">
        <f t="shared" si="0"/>
        <v>0</v>
      </c>
      <c r="D41" s="84">
        <f t="shared" si="1"/>
        <v>0</v>
      </c>
      <c r="E41" s="84">
        <f t="shared" si="2"/>
        <v>0</v>
      </c>
      <c r="F41" s="84"/>
      <c r="G41" s="85"/>
    </row>
    <row r="42" s="54" customFormat="1" ht="16.9" customHeight="1" spans="1:7">
      <c r="A42" s="87" t="s">
        <v>620</v>
      </c>
      <c r="B42" s="87"/>
      <c r="C42" s="84">
        <f>SUM(C43:C51)</f>
        <v>0</v>
      </c>
      <c r="D42" s="84">
        <f>SUM(D43:D51)</f>
        <v>0</v>
      </c>
      <c r="E42" s="84">
        <f>SUM(E43:E51)</f>
        <v>0</v>
      </c>
      <c r="F42" s="84"/>
      <c r="G42" s="85"/>
    </row>
    <row r="43" s="54" customFormat="1" ht="16.9" customHeight="1" spans="1:7">
      <c r="A43" s="87" t="s">
        <v>621</v>
      </c>
      <c r="B43" s="87"/>
      <c r="C43" s="84">
        <v>0</v>
      </c>
      <c r="D43" s="84">
        <v>0</v>
      </c>
      <c r="E43" s="84">
        <v>0</v>
      </c>
      <c r="F43" s="84"/>
      <c r="G43" s="85"/>
    </row>
    <row r="44" s="54" customFormat="1" ht="16.9" customHeight="1" spans="1:7">
      <c r="A44" s="87" t="s">
        <v>622</v>
      </c>
      <c r="B44" s="87"/>
      <c r="C44" s="84">
        <v>0</v>
      </c>
      <c r="D44" s="84">
        <v>0</v>
      </c>
      <c r="E44" s="84">
        <v>0</v>
      </c>
      <c r="F44" s="84"/>
      <c r="G44" s="85"/>
    </row>
    <row r="45" s="54" customFormat="1" ht="16.9" customHeight="1" spans="1:7">
      <c r="A45" s="87" t="s">
        <v>623</v>
      </c>
      <c r="B45" s="87"/>
      <c r="C45" s="84">
        <v>0</v>
      </c>
      <c r="D45" s="84">
        <v>0</v>
      </c>
      <c r="E45" s="84">
        <v>0</v>
      </c>
      <c r="F45" s="84"/>
      <c r="G45" s="85"/>
    </row>
    <row r="46" s="54" customFormat="1" ht="17.1" customHeight="1" spans="1:7">
      <c r="A46" s="87" t="s">
        <v>624</v>
      </c>
      <c r="B46" s="87"/>
      <c r="C46" s="84">
        <v>0</v>
      </c>
      <c r="D46" s="84">
        <v>0</v>
      </c>
      <c r="E46" s="84">
        <v>0</v>
      </c>
      <c r="F46" s="84"/>
      <c r="G46" s="85"/>
    </row>
    <row r="47" s="54" customFormat="1" ht="17.1" customHeight="1" spans="1:7">
      <c r="A47" s="87" t="s">
        <v>625</v>
      </c>
      <c r="B47" s="87"/>
      <c r="C47" s="84">
        <v>0</v>
      </c>
      <c r="D47" s="84">
        <v>0</v>
      </c>
      <c r="E47" s="84">
        <v>0</v>
      </c>
      <c r="F47" s="84"/>
      <c r="G47" s="85"/>
    </row>
    <row r="48" s="54" customFormat="1" ht="16.9" customHeight="1" spans="1:7">
      <c r="A48" s="87" t="s">
        <v>626</v>
      </c>
      <c r="B48" s="87"/>
      <c r="C48" s="84">
        <v>0</v>
      </c>
      <c r="D48" s="84">
        <v>0</v>
      </c>
      <c r="E48" s="84">
        <v>0</v>
      </c>
      <c r="F48" s="84"/>
      <c r="G48" s="85"/>
    </row>
    <row r="49" s="54" customFormat="1" ht="16.9" customHeight="1" spans="1:7">
      <c r="A49" s="87" t="s">
        <v>627</v>
      </c>
      <c r="B49" s="87"/>
      <c r="C49" s="84">
        <v>0</v>
      </c>
      <c r="D49" s="84">
        <v>0</v>
      </c>
      <c r="E49" s="84">
        <v>0</v>
      </c>
      <c r="F49" s="84"/>
      <c r="G49" s="85"/>
    </row>
    <row r="50" s="54" customFormat="1" ht="17.1" customHeight="1" spans="1:7">
      <c r="A50" s="87" t="s">
        <v>628</v>
      </c>
      <c r="B50" s="87"/>
      <c r="C50" s="84">
        <v>0</v>
      </c>
      <c r="D50" s="84">
        <v>0</v>
      </c>
      <c r="E50" s="84">
        <v>0</v>
      </c>
      <c r="F50" s="84"/>
      <c r="G50" s="85"/>
    </row>
    <row r="51" s="54" customFormat="1" ht="17.1" customHeight="1" spans="1:7">
      <c r="A51" s="87" t="s">
        <v>629</v>
      </c>
      <c r="B51" s="87"/>
      <c r="C51" s="84">
        <v>0</v>
      </c>
      <c r="D51" s="84">
        <v>0</v>
      </c>
      <c r="E51" s="84">
        <v>0</v>
      </c>
      <c r="F51" s="84"/>
      <c r="G51" s="85"/>
    </row>
    <row r="52" s="54" customFormat="1" ht="17.1" customHeight="1" spans="1:7">
      <c r="A52" s="86" t="s">
        <v>127</v>
      </c>
      <c r="B52" s="86"/>
      <c r="C52" s="84">
        <f>C53</f>
        <v>0</v>
      </c>
      <c r="D52" s="84">
        <f>D53</f>
        <v>0</v>
      </c>
      <c r="E52" s="84">
        <f>E53</f>
        <v>0</v>
      </c>
      <c r="F52" s="84"/>
      <c r="G52" s="85"/>
    </row>
    <row r="53" s="54" customFormat="1" ht="17.1" customHeight="1" spans="1:7">
      <c r="A53" s="87" t="s">
        <v>620</v>
      </c>
      <c r="B53" s="87"/>
      <c r="C53" s="84">
        <f>SUM(C54:C62)</f>
        <v>0</v>
      </c>
      <c r="D53" s="84">
        <f>SUM(D54:D62)</f>
        <v>0</v>
      </c>
      <c r="E53" s="84">
        <f>SUM(E54:E62)</f>
        <v>0</v>
      </c>
      <c r="F53" s="84"/>
      <c r="G53" s="85"/>
    </row>
    <row r="54" s="54" customFormat="1" ht="16.9" customHeight="1" spans="1:7">
      <c r="A54" s="87" t="s">
        <v>621</v>
      </c>
      <c r="B54" s="87"/>
      <c r="C54" s="84">
        <v>0</v>
      </c>
      <c r="D54" s="84">
        <v>0</v>
      </c>
      <c r="E54" s="84">
        <v>0</v>
      </c>
      <c r="F54" s="84"/>
      <c r="G54" s="85"/>
    </row>
    <row r="55" s="54" customFormat="1" ht="16.9" customHeight="1" spans="1:7">
      <c r="A55" s="87" t="s">
        <v>622</v>
      </c>
      <c r="B55" s="87"/>
      <c r="C55" s="84">
        <v>0</v>
      </c>
      <c r="D55" s="84">
        <v>0</v>
      </c>
      <c r="E55" s="84">
        <v>0</v>
      </c>
      <c r="F55" s="84"/>
      <c r="G55" s="85"/>
    </row>
    <row r="56" s="54" customFormat="1" ht="16.9" customHeight="1" spans="1:7">
      <c r="A56" s="87" t="s">
        <v>623</v>
      </c>
      <c r="B56" s="87"/>
      <c r="C56" s="84">
        <v>0</v>
      </c>
      <c r="D56" s="84">
        <v>0</v>
      </c>
      <c r="E56" s="84">
        <v>0</v>
      </c>
      <c r="F56" s="84"/>
      <c r="G56" s="85"/>
    </row>
    <row r="57" s="54" customFormat="1" ht="16.9" customHeight="1" spans="1:7">
      <c r="A57" s="87" t="s">
        <v>624</v>
      </c>
      <c r="B57" s="87"/>
      <c r="C57" s="84">
        <v>0</v>
      </c>
      <c r="D57" s="84">
        <v>0</v>
      </c>
      <c r="E57" s="84">
        <v>0</v>
      </c>
      <c r="F57" s="84"/>
      <c r="G57" s="85"/>
    </row>
    <row r="58" s="54" customFormat="1" ht="16.9" customHeight="1" spans="1:7">
      <c r="A58" s="87" t="s">
        <v>625</v>
      </c>
      <c r="B58" s="87"/>
      <c r="C58" s="84">
        <v>0</v>
      </c>
      <c r="D58" s="84">
        <v>0</v>
      </c>
      <c r="E58" s="84">
        <v>0</v>
      </c>
      <c r="F58" s="84"/>
      <c r="G58" s="85"/>
    </row>
    <row r="59" s="54" customFormat="1" ht="16.9" customHeight="1" spans="1:7">
      <c r="A59" s="87" t="s">
        <v>626</v>
      </c>
      <c r="B59" s="87"/>
      <c r="C59" s="84">
        <v>0</v>
      </c>
      <c r="D59" s="84">
        <v>0</v>
      </c>
      <c r="E59" s="84">
        <v>0</v>
      </c>
      <c r="F59" s="84"/>
      <c r="G59" s="85"/>
    </row>
    <row r="60" s="54" customFormat="1" ht="16.9" customHeight="1" spans="1:7">
      <c r="A60" s="87" t="s">
        <v>627</v>
      </c>
      <c r="B60" s="87"/>
      <c r="C60" s="84">
        <v>0</v>
      </c>
      <c r="D60" s="84">
        <v>0</v>
      </c>
      <c r="E60" s="84">
        <v>0</v>
      </c>
      <c r="F60" s="84"/>
      <c r="G60" s="85"/>
    </row>
    <row r="61" s="54" customFormat="1" ht="16.9" customHeight="1" spans="1:7">
      <c r="A61" s="87" t="s">
        <v>628</v>
      </c>
      <c r="B61" s="87"/>
      <c r="C61" s="84">
        <v>0</v>
      </c>
      <c r="D61" s="84">
        <v>0</v>
      </c>
      <c r="E61" s="84">
        <v>0</v>
      </c>
      <c r="F61" s="84"/>
      <c r="G61" s="85"/>
    </row>
    <row r="62" s="54" customFormat="1" ht="16.9" customHeight="1" spans="1:7">
      <c r="A62" s="87" t="s">
        <v>629</v>
      </c>
      <c r="B62" s="87"/>
      <c r="C62" s="84">
        <v>0</v>
      </c>
      <c r="D62" s="84">
        <v>0</v>
      </c>
      <c r="E62" s="84">
        <v>0</v>
      </c>
      <c r="F62" s="84"/>
      <c r="G62" s="85"/>
    </row>
    <row r="63" s="54" customFormat="1" ht="17.1" customHeight="1" spans="1:7">
      <c r="A63" s="88" t="s">
        <v>128</v>
      </c>
      <c r="B63" s="88"/>
      <c r="C63" s="84">
        <f>C64</f>
        <v>0</v>
      </c>
      <c r="D63" s="84">
        <f>D64</f>
        <v>0</v>
      </c>
      <c r="E63" s="84">
        <f>E64</f>
        <v>0</v>
      </c>
      <c r="F63" s="84"/>
      <c r="G63" s="85"/>
    </row>
    <row r="64" s="54" customFormat="1" ht="16.9" customHeight="1" spans="1:7">
      <c r="A64" s="89" t="s">
        <v>620</v>
      </c>
      <c r="B64" s="89"/>
      <c r="C64" s="84">
        <f>SUM(C65:C73)</f>
        <v>0</v>
      </c>
      <c r="D64" s="84">
        <f>SUM(D65:D73)</f>
        <v>0</v>
      </c>
      <c r="E64" s="84">
        <f>SUM(E65:E73)</f>
        <v>0</v>
      </c>
      <c r="F64" s="84"/>
      <c r="G64" s="85"/>
    </row>
    <row r="65" s="54" customFormat="1" ht="16.9" customHeight="1" spans="1:7">
      <c r="A65" s="89" t="s">
        <v>621</v>
      </c>
      <c r="B65" s="89"/>
      <c r="C65" s="84">
        <v>0</v>
      </c>
      <c r="D65" s="84">
        <v>0</v>
      </c>
      <c r="E65" s="84">
        <v>0</v>
      </c>
      <c r="F65" s="84"/>
      <c r="G65" s="85"/>
    </row>
    <row r="66" s="54" customFormat="1" ht="16.9" customHeight="1" spans="1:7">
      <c r="A66" s="89" t="s">
        <v>622</v>
      </c>
      <c r="B66" s="89"/>
      <c r="C66" s="84">
        <v>0</v>
      </c>
      <c r="D66" s="84">
        <v>0</v>
      </c>
      <c r="E66" s="84">
        <v>0</v>
      </c>
      <c r="F66" s="84"/>
      <c r="G66" s="85"/>
    </row>
    <row r="67" s="54" customFormat="1" ht="16.9" customHeight="1" spans="1:7">
      <c r="A67" s="89" t="s">
        <v>623</v>
      </c>
      <c r="B67" s="89"/>
      <c r="C67" s="84">
        <v>0</v>
      </c>
      <c r="D67" s="84">
        <v>0</v>
      </c>
      <c r="E67" s="84">
        <v>0</v>
      </c>
      <c r="F67" s="84"/>
      <c r="G67" s="85"/>
    </row>
    <row r="68" s="54" customFormat="1" ht="17.1" customHeight="1" spans="1:7">
      <c r="A68" s="89" t="s">
        <v>624</v>
      </c>
      <c r="B68" s="89"/>
      <c r="C68" s="84">
        <v>0</v>
      </c>
      <c r="D68" s="84">
        <v>0</v>
      </c>
      <c r="E68" s="84">
        <v>0</v>
      </c>
      <c r="F68" s="84"/>
      <c r="G68" s="85"/>
    </row>
    <row r="69" s="54" customFormat="1" ht="17.1" customHeight="1" spans="1:7">
      <c r="A69" s="87" t="s">
        <v>625</v>
      </c>
      <c r="B69" s="87"/>
      <c r="C69" s="84">
        <v>0</v>
      </c>
      <c r="D69" s="84">
        <v>0</v>
      </c>
      <c r="E69" s="84">
        <v>0</v>
      </c>
      <c r="F69" s="84"/>
      <c r="G69" s="85"/>
    </row>
    <row r="70" s="54" customFormat="1" ht="17.1" customHeight="1" spans="1:7">
      <c r="A70" s="89" t="s">
        <v>626</v>
      </c>
      <c r="B70" s="89"/>
      <c r="C70" s="84">
        <v>0</v>
      </c>
      <c r="D70" s="84">
        <v>0</v>
      </c>
      <c r="E70" s="84">
        <v>0</v>
      </c>
      <c r="F70" s="84"/>
      <c r="G70" s="85"/>
    </row>
    <row r="71" s="54" customFormat="1" ht="16.9" customHeight="1" spans="1:7">
      <c r="A71" s="89" t="s">
        <v>627</v>
      </c>
      <c r="B71" s="89"/>
      <c r="C71" s="84">
        <v>0</v>
      </c>
      <c r="D71" s="84">
        <v>0</v>
      </c>
      <c r="E71" s="84">
        <v>0</v>
      </c>
      <c r="F71" s="84"/>
      <c r="G71" s="85"/>
    </row>
    <row r="72" s="54" customFormat="1" ht="16.9" customHeight="1" spans="1:7">
      <c r="A72" s="89" t="s">
        <v>628</v>
      </c>
      <c r="B72" s="89"/>
      <c r="C72" s="84">
        <v>0</v>
      </c>
      <c r="D72" s="84">
        <v>0</v>
      </c>
      <c r="E72" s="84">
        <v>0</v>
      </c>
      <c r="F72" s="84"/>
      <c r="G72" s="85"/>
    </row>
    <row r="73" s="54" customFormat="1" ht="16.9" customHeight="1" spans="1:7">
      <c r="A73" s="89" t="s">
        <v>629</v>
      </c>
      <c r="B73" s="89"/>
      <c r="C73" s="84">
        <v>0</v>
      </c>
      <c r="D73" s="84">
        <v>0</v>
      </c>
      <c r="E73" s="84">
        <v>0</v>
      </c>
      <c r="F73" s="84"/>
      <c r="G73" s="85"/>
    </row>
    <row r="74" s="54" customFormat="1" ht="16.9" customHeight="1" spans="1:7">
      <c r="A74" s="88" t="s">
        <v>129</v>
      </c>
      <c r="B74" s="88"/>
      <c r="C74" s="84">
        <f>C75</f>
        <v>0</v>
      </c>
      <c r="D74" s="84">
        <f>D75</f>
        <v>0</v>
      </c>
      <c r="E74" s="84">
        <f>E75</f>
        <v>0</v>
      </c>
      <c r="F74" s="84"/>
      <c r="G74" s="85"/>
    </row>
    <row r="75" s="54" customFormat="1" ht="16.9" customHeight="1" spans="1:7">
      <c r="A75" s="89" t="s">
        <v>620</v>
      </c>
      <c r="B75" s="89"/>
      <c r="C75" s="84">
        <f>SUM(C76:C84)</f>
        <v>0</v>
      </c>
      <c r="D75" s="84">
        <f>SUM(D76:D84)</f>
        <v>0</v>
      </c>
      <c r="E75" s="84">
        <f>SUM(E76:E84)</f>
        <v>0</v>
      </c>
      <c r="F75" s="84"/>
      <c r="G75" s="85"/>
    </row>
    <row r="76" s="54" customFormat="1" ht="16.9" customHeight="1" spans="1:7">
      <c r="A76" s="89" t="s">
        <v>621</v>
      </c>
      <c r="B76" s="89"/>
      <c r="C76" s="84">
        <v>0</v>
      </c>
      <c r="D76" s="84">
        <v>0</v>
      </c>
      <c r="E76" s="84">
        <v>0</v>
      </c>
      <c r="F76" s="84"/>
      <c r="G76" s="85"/>
    </row>
    <row r="77" s="54" customFormat="1" ht="16.9" customHeight="1" spans="1:7">
      <c r="A77" s="89" t="s">
        <v>622</v>
      </c>
      <c r="B77" s="89"/>
      <c r="C77" s="84">
        <v>0</v>
      </c>
      <c r="D77" s="84">
        <v>0</v>
      </c>
      <c r="E77" s="84">
        <v>0</v>
      </c>
      <c r="F77" s="84"/>
      <c r="G77" s="85"/>
    </row>
    <row r="78" s="54" customFormat="1" ht="16.9" customHeight="1" spans="1:7">
      <c r="A78" s="89" t="s">
        <v>623</v>
      </c>
      <c r="B78" s="89"/>
      <c r="C78" s="84">
        <v>0</v>
      </c>
      <c r="D78" s="84">
        <v>0</v>
      </c>
      <c r="E78" s="84">
        <v>0</v>
      </c>
      <c r="F78" s="84"/>
      <c r="G78" s="85"/>
    </row>
    <row r="79" s="54" customFormat="1" ht="16.9" customHeight="1" spans="1:7">
      <c r="A79" s="89" t="s">
        <v>624</v>
      </c>
      <c r="B79" s="89"/>
      <c r="C79" s="84">
        <v>0</v>
      </c>
      <c r="D79" s="84">
        <v>0</v>
      </c>
      <c r="E79" s="84">
        <v>0</v>
      </c>
      <c r="F79" s="84"/>
      <c r="G79" s="85"/>
    </row>
    <row r="80" s="54" customFormat="1" ht="17.25" customHeight="1" spans="1:7">
      <c r="A80" s="87" t="s">
        <v>625</v>
      </c>
      <c r="B80" s="87"/>
      <c r="C80" s="84">
        <v>0</v>
      </c>
      <c r="D80" s="84">
        <v>0</v>
      </c>
      <c r="E80" s="84">
        <v>0</v>
      </c>
      <c r="F80" s="84"/>
      <c r="G80" s="85"/>
    </row>
    <row r="81" s="54" customFormat="1" ht="17.25" customHeight="1" spans="1:7">
      <c r="A81" s="89" t="s">
        <v>626</v>
      </c>
      <c r="B81" s="89"/>
      <c r="C81" s="84">
        <v>0</v>
      </c>
      <c r="D81" s="84">
        <v>0</v>
      </c>
      <c r="E81" s="84">
        <v>0</v>
      </c>
      <c r="F81" s="84"/>
      <c r="G81" s="85"/>
    </row>
    <row r="82" s="54" customFormat="1" ht="17.25" customHeight="1" spans="1:7">
      <c r="A82" s="89" t="s">
        <v>627</v>
      </c>
      <c r="B82" s="89"/>
      <c r="C82" s="84">
        <v>0</v>
      </c>
      <c r="D82" s="84">
        <v>0</v>
      </c>
      <c r="E82" s="84">
        <v>0</v>
      </c>
      <c r="F82" s="84"/>
      <c r="G82" s="85"/>
    </row>
    <row r="83" s="54" customFormat="1" ht="17.25" customHeight="1" spans="1:7">
      <c r="A83" s="89" t="s">
        <v>628</v>
      </c>
      <c r="B83" s="89"/>
      <c r="C83" s="84">
        <v>0</v>
      </c>
      <c r="D83" s="84">
        <v>0</v>
      </c>
      <c r="E83" s="84">
        <v>0</v>
      </c>
      <c r="F83" s="84"/>
      <c r="G83" s="85"/>
    </row>
    <row r="84" s="54" customFormat="1" ht="17.25" customHeight="1" spans="1:7">
      <c r="A84" s="89" t="s">
        <v>629</v>
      </c>
      <c r="B84" s="89"/>
      <c r="C84" s="84">
        <v>0</v>
      </c>
      <c r="D84" s="84">
        <v>0</v>
      </c>
      <c r="E84" s="84">
        <v>0</v>
      </c>
      <c r="F84" s="84"/>
      <c r="G84" s="85"/>
    </row>
    <row r="85" s="54" customFormat="1" ht="17.25" customHeight="1" spans="1:7">
      <c r="A85" s="88" t="s">
        <v>130</v>
      </c>
      <c r="B85" s="88"/>
      <c r="C85" s="84">
        <f>C86</f>
        <v>0</v>
      </c>
      <c r="D85" s="84">
        <f>D86</f>
        <v>0</v>
      </c>
      <c r="E85" s="84">
        <f>E86</f>
        <v>0</v>
      </c>
      <c r="F85" s="84"/>
      <c r="G85" s="85"/>
    </row>
    <row r="86" s="54" customFormat="1" ht="17.1" customHeight="1" spans="1:7">
      <c r="A86" s="89" t="s">
        <v>620</v>
      </c>
      <c r="B86" s="89"/>
      <c r="C86" s="84">
        <f>SUM(C87:C95)</f>
        <v>0</v>
      </c>
      <c r="D86" s="84">
        <f>SUM(D87:D95)</f>
        <v>0</v>
      </c>
      <c r="E86" s="84">
        <f>SUM(E87:E95)</f>
        <v>0</v>
      </c>
      <c r="F86" s="84"/>
      <c r="G86" s="85"/>
    </row>
    <row r="87" s="54" customFormat="1" ht="16.9" customHeight="1" spans="1:7">
      <c r="A87" s="89" t="s">
        <v>621</v>
      </c>
      <c r="B87" s="89"/>
      <c r="C87" s="84">
        <v>0</v>
      </c>
      <c r="D87" s="84">
        <v>0</v>
      </c>
      <c r="E87" s="84">
        <v>0</v>
      </c>
      <c r="F87" s="84"/>
      <c r="G87" s="85"/>
    </row>
    <row r="88" s="54" customFormat="1" ht="17.1" customHeight="1" spans="1:7">
      <c r="A88" s="89" t="s">
        <v>622</v>
      </c>
      <c r="B88" s="89"/>
      <c r="C88" s="84">
        <v>0</v>
      </c>
      <c r="D88" s="84">
        <v>0</v>
      </c>
      <c r="E88" s="84">
        <v>0</v>
      </c>
      <c r="F88" s="84"/>
      <c r="G88" s="85"/>
    </row>
    <row r="89" s="54" customFormat="1" ht="17.1" customHeight="1" spans="1:7">
      <c r="A89" s="89" t="s">
        <v>623</v>
      </c>
      <c r="B89" s="89"/>
      <c r="C89" s="84">
        <v>0</v>
      </c>
      <c r="D89" s="84">
        <v>0</v>
      </c>
      <c r="E89" s="84">
        <v>0</v>
      </c>
      <c r="F89" s="84"/>
      <c r="G89" s="85"/>
    </row>
    <row r="90" s="54" customFormat="1" ht="17.1" customHeight="1" spans="1:7">
      <c r="A90" s="89" t="s">
        <v>624</v>
      </c>
      <c r="B90" s="89"/>
      <c r="C90" s="84">
        <v>0</v>
      </c>
      <c r="D90" s="84">
        <v>0</v>
      </c>
      <c r="E90" s="84">
        <v>0</v>
      </c>
      <c r="F90" s="84"/>
      <c r="G90" s="85"/>
    </row>
    <row r="91" s="54" customFormat="1" ht="17.1" customHeight="1" spans="1:7">
      <c r="A91" s="87" t="s">
        <v>625</v>
      </c>
      <c r="B91" s="87"/>
      <c r="C91" s="84">
        <v>0</v>
      </c>
      <c r="D91" s="84">
        <v>0</v>
      </c>
      <c r="E91" s="84">
        <v>0</v>
      </c>
      <c r="F91" s="84"/>
      <c r="G91" s="85"/>
    </row>
    <row r="92" s="54" customFormat="1" ht="17.1" customHeight="1" spans="1:7">
      <c r="A92" s="89" t="s">
        <v>626</v>
      </c>
      <c r="B92" s="89"/>
      <c r="C92" s="84">
        <v>0</v>
      </c>
      <c r="D92" s="84">
        <v>0</v>
      </c>
      <c r="E92" s="84">
        <v>0</v>
      </c>
      <c r="F92" s="84"/>
      <c r="G92" s="85"/>
    </row>
    <row r="93" s="54" customFormat="1" ht="17.1" customHeight="1" spans="1:7">
      <c r="A93" s="89" t="s">
        <v>627</v>
      </c>
      <c r="B93" s="89"/>
      <c r="C93" s="84">
        <v>0</v>
      </c>
      <c r="D93" s="84">
        <v>0</v>
      </c>
      <c r="E93" s="84">
        <v>0</v>
      </c>
      <c r="F93" s="84"/>
      <c r="G93" s="85"/>
    </row>
    <row r="94" s="54" customFormat="1" ht="17.1" customHeight="1" spans="1:7">
      <c r="A94" s="89" t="s">
        <v>628</v>
      </c>
      <c r="B94" s="89"/>
      <c r="C94" s="84">
        <v>0</v>
      </c>
      <c r="D94" s="84">
        <v>0</v>
      </c>
      <c r="E94" s="84">
        <v>0</v>
      </c>
      <c r="F94" s="84"/>
      <c r="G94" s="85"/>
    </row>
    <row r="95" s="54" customFormat="1" ht="17.1" customHeight="1" spans="1:7">
      <c r="A95" s="89" t="s">
        <v>629</v>
      </c>
      <c r="B95" s="89"/>
      <c r="C95" s="84">
        <v>0</v>
      </c>
      <c r="D95" s="84">
        <v>0</v>
      </c>
      <c r="E95" s="84">
        <v>0</v>
      </c>
      <c r="F95" s="84"/>
      <c r="G95" s="85"/>
    </row>
    <row r="96" s="54" customFormat="1" ht="17.1" customHeight="1" spans="1:7">
      <c r="A96" s="88" t="s">
        <v>131</v>
      </c>
      <c r="B96" s="88"/>
      <c r="C96" s="84">
        <f>C97</f>
        <v>0</v>
      </c>
      <c r="D96" s="84">
        <f>D97</f>
        <v>0</v>
      </c>
      <c r="E96" s="84">
        <f>E97</f>
        <v>0</v>
      </c>
      <c r="F96" s="84"/>
      <c r="G96" s="85"/>
    </row>
    <row r="97" s="54" customFormat="1" ht="17.1" customHeight="1" spans="1:7">
      <c r="A97" s="89" t="s">
        <v>620</v>
      </c>
      <c r="B97" s="89"/>
      <c r="C97" s="84">
        <f>SUM(C98:C106)</f>
        <v>0</v>
      </c>
      <c r="D97" s="84">
        <f>SUM(D98:D106)</f>
        <v>0</v>
      </c>
      <c r="E97" s="84">
        <f>SUM(E98:E106)</f>
        <v>0</v>
      </c>
      <c r="F97" s="84"/>
      <c r="G97" s="85"/>
    </row>
    <row r="98" s="54" customFormat="1" ht="17.1" customHeight="1" spans="1:7">
      <c r="A98" s="89" t="s">
        <v>621</v>
      </c>
      <c r="B98" s="89"/>
      <c r="C98" s="84">
        <v>0</v>
      </c>
      <c r="D98" s="84">
        <v>0</v>
      </c>
      <c r="E98" s="84">
        <v>0</v>
      </c>
      <c r="F98" s="84"/>
      <c r="G98" s="85"/>
    </row>
    <row r="99" s="54" customFormat="1" ht="17.1" customHeight="1" spans="1:7">
      <c r="A99" s="89" t="s">
        <v>622</v>
      </c>
      <c r="B99" s="89"/>
      <c r="C99" s="84">
        <v>0</v>
      </c>
      <c r="D99" s="84">
        <v>0</v>
      </c>
      <c r="E99" s="84">
        <v>0</v>
      </c>
      <c r="F99" s="84"/>
      <c r="G99" s="85"/>
    </row>
    <row r="100" s="54" customFormat="1" ht="17.1" customHeight="1" spans="1:7">
      <c r="A100" s="89" t="s">
        <v>623</v>
      </c>
      <c r="B100" s="89"/>
      <c r="C100" s="84">
        <v>0</v>
      </c>
      <c r="D100" s="84">
        <v>0</v>
      </c>
      <c r="E100" s="84">
        <v>0</v>
      </c>
      <c r="F100" s="84"/>
      <c r="G100" s="85"/>
    </row>
    <row r="101" s="54" customFormat="1" ht="17.1" customHeight="1" spans="1:7">
      <c r="A101" s="89" t="s">
        <v>624</v>
      </c>
      <c r="B101" s="89"/>
      <c r="C101" s="84">
        <v>0</v>
      </c>
      <c r="D101" s="84">
        <v>0</v>
      </c>
      <c r="E101" s="84">
        <v>0</v>
      </c>
      <c r="F101" s="84"/>
      <c r="G101" s="85"/>
    </row>
    <row r="102" s="54" customFormat="1" ht="17.1" customHeight="1" spans="1:7">
      <c r="A102" s="87" t="s">
        <v>625</v>
      </c>
      <c r="B102" s="87"/>
      <c r="C102" s="84">
        <v>0</v>
      </c>
      <c r="D102" s="84">
        <v>0</v>
      </c>
      <c r="E102" s="84">
        <v>0</v>
      </c>
      <c r="F102" s="84"/>
      <c r="G102" s="85"/>
    </row>
    <row r="103" s="54" customFormat="1" ht="17.1" customHeight="1" spans="1:7">
      <c r="A103" s="89" t="s">
        <v>626</v>
      </c>
      <c r="B103" s="89"/>
      <c r="C103" s="84">
        <v>0</v>
      </c>
      <c r="D103" s="84">
        <v>0</v>
      </c>
      <c r="E103" s="84">
        <v>0</v>
      </c>
      <c r="F103" s="84"/>
      <c r="G103" s="85"/>
    </row>
    <row r="104" s="54" customFormat="1" ht="17.1" customHeight="1" spans="1:7">
      <c r="A104" s="89" t="s">
        <v>627</v>
      </c>
      <c r="B104" s="89"/>
      <c r="C104" s="84">
        <v>0</v>
      </c>
      <c r="D104" s="84">
        <v>0</v>
      </c>
      <c r="E104" s="84">
        <v>0</v>
      </c>
      <c r="F104" s="84"/>
      <c r="G104" s="85"/>
    </row>
    <row r="105" s="54" customFormat="1" ht="17.1" customHeight="1" spans="1:7">
      <c r="A105" s="89" t="s">
        <v>628</v>
      </c>
      <c r="B105" s="89"/>
      <c r="C105" s="84">
        <v>0</v>
      </c>
      <c r="D105" s="84">
        <v>0</v>
      </c>
      <c r="E105" s="84">
        <v>0</v>
      </c>
      <c r="F105" s="84"/>
      <c r="G105" s="85"/>
    </row>
    <row r="106" s="54" customFormat="1" ht="17.1" customHeight="1" spans="1:7">
      <c r="A106" s="89" t="s">
        <v>629</v>
      </c>
      <c r="B106" s="89"/>
      <c r="C106" s="84">
        <v>0</v>
      </c>
      <c r="D106" s="84">
        <v>0</v>
      </c>
      <c r="E106" s="84">
        <v>0</v>
      </c>
      <c r="F106" s="84"/>
      <c r="G106" s="85"/>
    </row>
    <row r="107" s="54" customFormat="1" ht="17.1" customHeight="1" spans="1:7">
      <c r="A107" s="88" t="s">
        <v>132</v>
      </c>
      <c r="B107" s="88"/>
      <c r="C107" s="84">
        <f>C108</f>
        <v>0</v>
      </c>
      <c r="D107" s="84">
        <f>D108</f>
        <v>0</v>
      </c>
      <c r="E107" s="84">
        <f>E108</f>
        <v>0</v>
      </c>
      <c r="F107" s="84"/>
      <c r="G107" s="85"/>
    </row>
    <row r="108" s="54" customFormat="1" ht="17.1" customHeight="1" spans="1:7">
      <c r="A108" s="89" t="s">
        <v>620</v>
      </c>
      <c r="B108" s="89"/>
      <c r="C108" s="84">
        <f>SUM(C109:C111)</f>
        <v>0</v>
      </c>
      <c r="D108" s="84">
        <f>SUM(D109:D111)</f>
        <v>0</v>
      </c>
      <c r="E108" s="84">
        <f>SUM(E109:E111)</f>
        <v>0</v>
      </c>
      <c r="F108" s="84"/>
      <c r="G108" s="85"/>
    </row>
    <row r="109" s="54" customFormat="1" ht="17.1" customHeight="1" spans="1:7">
      <c r="A109" s="89" t="s">
        <v>631</v>
      </c>
      <c r="B109" s="89"/>
      <c r="C109" s="84">
        <v>0</v>
      </c>
      <c r="D109" s="84">
        <v>0</v>
      </c>
      <c r="E109" s="84">
        <v>0</v>
      </c>
      <c r="F109" s="84"/>
      <c r="G109" s="85"/>
    </row>
    <row r="110" s="54" customFormat="1" ht="17.1" customHeight="1" spans="1:7">
      <c r="A110" s="89" t="s">
        <v>632</v>
      </c>
      <c r="B110" s="89"/>
      <c r="C110" s="84">
        <v>0</v>
      </c>
      <c r="D110" s="84">
        <v>0</v>
      </c>
      <c r="E110" s="84">
        <v>0</v>
      </c>
      <c r="F110" s="84"/>
      <c r="G110" s="85"/>
    </row>
    <row r="111" s="54" customFormat="1" ht="17.1" customHeight="1" spans="1:7">
      <c r="A111" s="89" t="s">
        <v>629</v>
      </c>
      <c r="B111" s="89"/>
      <c r="C111" s="84">
        <v>0</v>
      </c>
      <c r="D111" s="84">
        <v>0</v>
      </c>
      <c r="E111" s="84">
        <v>0</v>
      </c>
      <c r="F111" s="84"/>
      <c r="G111" s="85"/>
    </row>
    <row r="112" s="54" customFormat="1" ht="17.1" customHeight="1" spans="1:7">
      <c r="A112" s="90" t="s">
        <v>137</v>
      </c>
      <c r="B112" s="84"/>
      <c r="C112" s="84"/>
      <c r="D112" s="84"/>
      <c r="E112" s="84"/>
      <c r="F112" s="91"/>
      <c r="G112" s="85"/>
    </row>
    <row r="113" s="54" customFormat="1" ht="17.1" customHeight="1" spans="1:7">
      <c r="A113" s="92" t="s">
        <v>620</v>
      </c>
      <c r="B113" s="91"/>
      <c r="C113" s="84"/>
      <c r="D113" s="84"/>
      <c r="E113" s="84"/>
      <c r="F113" s="91"/>
      <c r="G113" s="85"/>
    </row>
    <row r="114" s="54" customFormat="1" ht="17.1" customHeight="1" spans="1:7">
      <c r="A114" s="92" t="s">
        <v>621</v>
      </c>
      <c r="B114" s="91"/>
      <c r="C114" s="84"/>
      <c r="D114" s="84"/>
      <c r="E114" s="84"/>
      <c r="F114" s="91"/>
      <c r="G114" s="85"/>
    </row>
    <row r="115" s="54" customFormat="1" ht="17.1" customHeight="1" spans="1:7">
      <c r="A115" s="92" t="s">
        <v>622</v>
      </c>
      <c r="B115" s="91"/>
      <c r="C115" s="84"/>
      <c r="D115" s="84"/>
      <c r="E115" s="84"/>
      <c r="F115" s="91"/>
      <c r="G115" s="85"/>
    </row>
    <row r="116" s="54" customFormat="1" ht="17.1" customHeight="1" spans="1:7">
      <c r="A116" s="92" t="s">
        <v>623</v>
      </c>
      <c r="B116" s="91"/>
      <c r="C116" s="84"/>
      <c r="D116" s="84"/>
      <c r="E116" s="84"/>
      <c r="F116" s="91"/>
      <c r="G116" s="85"/>
    </row>
    <row r="117" s="54" customFormat="1" ht="17.1" customHeight="1" spans="1:7">
      <c r="A117" s="92" t="s">
        <v>624</v>
      </c>
      <c r="B117" s="91"/>
      <c r="C117" s="84"/>
      <c r="D117" s="84"/>
      <c r="E117" s="84"/>
      <c r="F117" s="91"/>
      <c r="G117" s="85"/>
    </row>
    <row r="118" s="54" customFormat="1" ht="17.1" customHeight="1" spans="1:7">
      <c r="A118" s="87" t="s">
        <v>625</v>
      </c>
      <c r="B118" s="84"/>
      <c r="C118" s="84"/>
      <c r="D118" s="84"/>
      <c r="E118" s="84"/>
      <c r="F118" s="84"/>
      <c r="G118" s="85"/>
    </row>
    <row r="119" s="54" customFormat="1" ht="17.1" customHeight="1" spans="1:7">
      <c r="A119" s="92" t="s">
        <v>626</v>
      </c>
      <c r="B119" s="91"/>
      <c r="C119" s="84"/>
      <c r="D119" s="84"/>
      <c r="E119" s="84"/>
      <c r="F119" s="91"/>
      <c r="G119" s="85"/>
    </row>
    <row r="120" s="54" customFormat="1" ht="17.1" customHeight="1" spans="1:7">
      <c r="A120" s="92" t="s">
        <v>627</v>
      </c>
      <c r="B120" s="91"/>
      <c r="C120" s="84"/>
      <c r="D120" s="84"/>
      <c r="E120" s="84"/>
      <c r="F120" s="91"/>
      <c r="G120" s="85"/>
    </row>
    <row r="121" s="54" customFormat="1" ht="17.1" customHeight="1" spans="1:7">
      <c r="A121" s="92" t="s">
        <v>628</v>
      </c>
      <c r="B121" s="91"/>
      <c r="C121" s="84"/>
      <c r="D121" s="84"/>
      <c r="E121" s="84"/>
      <c r="F121" s="91"/>
      <c r="G121" s="85"/>
    </row>
    <row r="122" s="54" customFormat="1" ht="17.1" customHeight="1" spans="1:7">
      <c r="A122" s="92" t="s">
        <v>629</v>
      </c>
      <c r="B122" s="91"/>
      <c r="C122" s="84"/>
      <c r="D122" s="84"/>
      <c r="E122" s="84"/>
      <c r="F122" s="91"/>
      <c r="G122" s="85"/>
    </row>
  </sheetData>
  <mergeCells count="2">
    <mergeCell ref="A1:G1"/>
    <mergeCell ref="A2:G2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:D1"/>
    </sheetView>
  </sheetViews>
  <sheetFormatPr defaultColWidth="8.8" defaultRowHeight="14.25" outlineLevelCol="3"/>
  <cols>
    <col min="1" max="1" width="40.6" style="35" customWidth="1"/>
    <col min="2" max="2" width="8.8" style="35"/>
    <col min="3" max="3" width="10.8" style="35" customWidth="1"/>
    <col min="4" max="4" width="11.9" style="35" customWidth="1"/>
  </cols>
  <sheetData>
    <row r="1" s="1" customFormat="1" ht="20.25" spans="1:4">
      <c r="A1" s="67" t="s">
        <v>19</v>
      </c>
      <c r="B1" s="67"/>
      <c r="C1" s="67"/>
      <c r="D1" s="67"/>
    </row>
    <row r="2" s="1" customFormat="1" spans="1:4">
      <c r="A2" s="68"/>
      <c r="B2" s="68"/>
      <c r="C2" s="69" t="s">
        <v>116</v>
      </c>
      <c r="D2" s="37"/>
    </row>
    <row r="3" s="1" customFormat="1" spans="1:4">
      <c r="A3" s="70" t="s">
        <v>634</v>
      </c>
      <c r="B3" s="71" t="s">
        <v>635</v>
      </c>
      <c r="C3" s="70" t="s">
        <v>636</v>
      </c>
      <c r="D3" s="72" t="s">
        <v>637</v>
      </c>
    </row>
    <row r="4" s="1" customFormat="1" spans="1:4">
      <c r="A4" s="70"/>
      <c r="B4" s="71"/>
      <c r="C4" s="70"/>
      <c r="D4" s="72"/>
    </row>
    <row r="5" s="1" customFormat="1" spans="1:4">
      <c r="A5" s="73" t="s">
        <v>638</v>
      </c>
      <c r="B5" s="74">
        <f>B6</f>
        <v>2</v>
      </c>
      <c r="C5" s="74">
        <v>27</v>
      </c>
      <c r="D5" s="74">
        <f>C5/B5*100</f>
        <v>1350</v>
      </c>
    </row>
    <row r="6" s="1" customFormat="1" spans="1:4">
      <c r="A6" s="75" t="s">
        <v>639</v>
      </c>
      <c r="B6" s="74">
        <v>2</v>
      </c>
      <c r="C6" s="74">
        <v>27</v>
      </c>
      <c r="D6" s="74">
        <f>C6/B6*100</f>
        <v>1350</v>
      </c>
    </row>
    <row r="7" s="1" customFormat="1" spans="1:4">
      <c r="A7" s="76" t="s">
        <v>640</v>
      </c>
      <c r="B7" s="77">
        <f>B5</f>
        <v>2</v>
      </c>
      <c r="C7" s="77">
        <v>27</v>
      </c>
      <c r="D7" s="74">
        <f>C7/B7*100</f>
        <v>1350</v>
      </c>
    </row>
    <row r="8" s="1" customFormat="1"/>
    <row r="9" s="1" customFormat="1"/>
    <row r="10" s="1" customFormat="1" spans="1:4">
      <c r="A10" s="35"/>
      <c r="B10" s="35"/>
      <c r="C10" s="35"/>
      <c r="D10" s="35"/>
    </row>
  </sheetData>
  <mergeCells count="5">
    <mergeCell ref="A1:D1"/>
    <mergeCell ref="A3:A4"/>
    <mergeCell ref="B3:B4"/>
    <mergeCell ref="C3:C4"/>
    <mergeCell ref="D3:D4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12" sqref="B12"/>
    </sheetView>
  </sheetViews>
  <sheetFormatPr defaultColWidth="9" defaultRowHeight="14.25" outlineLevelRow="3" outlineLevelCol="2"/>
  <cols>
    <col min="1" max="2" width="20" style="54" customWidth="1"/>
    <col min="3" max="3" width="30.75" style="54" customWidth="1"/>
    <col min="4" max="4" width="20" style="54" customWidth="1"/>
    <col min="5" max="16384" width="9" style="54"/>
  </cols>
  <sheetData>
    <row r="1" s="54" customFormat="1" ht="24.75" customHeight="1" spans="1:3">
      <c r="A1" s="55" t="s">
        <v>641</v>
      </c>
      <c r="B1" s="55"/>
      <c r="C1" s="55"/>
    </row>
    <row r="2" s="54" customFormat="1" spans="3:3">
      <c r="C2" s="56" t="s">
        <v>564</v>
      </c>
    </row>
    <row r="3" s="54" customFormat="1" ht="25.5" customHeight="1" spans="1:3">
      <c r="A3" s="64" t="s">
        <v>490</v>
      </c>
      <c r="B3" s="64" t="s">
        <v>565</v>
      </c>
      <c r="C3" s="64" t="s">
        <v>493</v>
      </c>
    </row>
    <row r="4" s="54" customFormat="1" ht="25.5" customHeight="1" spans="1:3">
      <c r="A4" s="65" t="s">
        <v>494</v>
      </c>
      <c r="B4" s="65">
        <v>27</v>
      </c>
      <c r="C4" s="66">
        <f>SUM(B4:B4)</f>
        <v>27</v>
      </c>
    </row>
  </sheetData>
  <mergeCells count="1">
    <mergeCell ref="A1:C1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B8" sqref="B8"/>
    </sheetView>
  </sheetViews>
  <sheetFormatPr defaultColWidth="9" defaultRowHeight="14.25" outlineLevelCol="1"/>
  <cols>
    <col min="1" max="1" width="30.25" style="54" customWidth="1"/>
    <col min="2" max="2" width="23.375" style="54" customWidth="1"/>
    <col min="3" max="16384" width="9" style="54"/>
  </cols>
  <sheetData>
    <row r="1" s="54" customFormat="1" ht="24.75" customHeight="1" spans="1:2">
      <c r="A1" s="55" t="s">
        <v>642</v>
      </c>
      <c r="B1" s="55"/>
    </row>
    <row r="2" s="54" customFormat="1" spans="2:2">
      <c r="B2" s="56" t="s">
        <v>643</v>
      </c>
    </row>
    <row r="3" s="54" customFormat="1" ht="34.5" customHeight="1" spans="1:2">
      <c r="A3" s="57" t="s">
        <v>519</v>
      </c>
      <c r="B3" s="57" t="s">
        <v>90</v>
      </c>
    </row>
    <row r="4" s="54" customFormat="1" ht="35.25" customHeight="1" spans="1:2">
      <c r="A4" s="61" t="s">
        <v>644</v>
      </c>
      <c r="B4" s="57">
        <v>17929</v>
      </c>
    </row>
    <row r="5" s="54" customFormat="1" ht="35.25" customHeight="1" spans="1:2">
      <c r="A5" s="62" t="s">
        <v>645</v>
      </c>
      <c r="B5" s="57"/>
    </row>
    <row r="6" s="54" customFormat="1" ht="35.25" customHeight="1" spans="1:2">
      <c r="A6" s="63" t="s">
        <v>646</v>
      </c>
      <c r="B6" s="57">
        <v>6016</v>
      </c>
    </row>
    <row r="7" s="54" customFormat="1" ht="35.25" customHeight="1" spans="1:2">
      <c r="A7" s="63" t="s">
        <v>647</v>
      </c>
      <c r="B7" s="57">
        <v>11913</v>
      </c>
    </row>
    <row r="8" s="54" customFormat="1" ht="35.25" customHeight="1" spans="1:2">
      <c r="A8" s="63" t="s">
        <v>648</v>
      </c>
      <c r="B8" s="57"/>
    </row>
    <row r="9" s="54" customFormat="1" ht="35.25" customHeight="1" spans="1:2">
      <c r="A9" s="63" t="s">
        <v>649</v>
      </c>
      <c r="B9" s="57"/>
    </row>
    <row r="10" s="54" customFormat="1" ht="35.25" customHeight="1" spans="1:2">
      <c r="A10" s="63" t="s">
        <v>650</v>
      </c>
      <c r="B10" s="57"/>
    </row>
    <row r="11" s="54" customFormat="1" ht="35.25" customHeight="1" spans="1:2">
      <c r="A11" s="63" t="s">
        <v>651</v>
      </c>
      <c r="B11" s="57"/>
    </row>
    <row r="12" s="54" customFormat="1" ht="35.25" customHeight="1" spans="1:2">
      <c r="A12" s="63" t="s">
        <v>652</v>
      </c>
      <c r="B12" s="57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E9" sqref="E9"/>
    </sheetView>
  </sheetViews>
  <sheetFormatPr defaultColWidth="9" defaultRowHeight="14.25" outlineLevelCol="1"/>
  <cols>
    <col min="1" max="1" width="30.25" style="54" customWidth="1"/>
    <col min="2" max="2" width="23.375" style="54" customWidth="1"/>
    <col min="3" max="16384" width="9" style="54"/>
  </cols>
  <sheetData>
    <row r="1" s="54" customFormat="1" ht="24.75" customHeight="1" spans="1:2">
      <c r="A1" s="55" t="s">
        <v>653</v>
      </c>
      <c r="B1" s="55"/>
    </row>
    <row r="2" s="54" customFormat="1" spans="2:2">
      <c r="B2" s="56" t="s">
        <v>643</v>
      </c>
    </row>
    <row r="3" s="54" customFormat="1" ht="21" customHeight="1" spans="1:2">
      <c r="A3" s="57" t="s">
        <v>117</v>
      </c>
      <c r="B3" s="57" t="s">
        <v>90</v>
      </c>
    </row>
    <row r="4" s="54" customFormat="1" ht="35.25" customHeight="1" spans="1:2">
      <c r="A4" s="61" t="s">
        <v>654</v>
      </c>
      <c r="B4" s="57">
        <v>18367</v>
      </c>
    </row>
    <row r="5" s="54" customFormat="1" ht="35.25" customHeight="1" spans="1:2">
      <c r="A5" s="62" t="s">
        <v>645</v>
      </c>
      <c r="B5" s="57"/>
    </row>
    <row r="6" s="54" customFormat="1" ht="35.25" customHeight="1" spans="1:2">
      <c r="A6" s="63" t="s">
        <v>646</v>
      </c>
      <c r="B6" s="57">
        <v>5077</v>
      </c>
    </row>
    <row r="7" s="54" customFormat="1" ht="35.25" customHeight="1" spans="1:2">
      <c r="A7" s="63" t="s">
        <v>647</v>
      </c>
      <c r="B7" s="57">
        <v>13290</v>
      </c>
    </row>
    <row r="8" s="54" customFormat="1" ht="35.25" customHeight="1" spans="1:2">
      <c r="A8" s="63" t="s">
        <v>648</v>
      </c>
      <c r="B8" s="57"/>
    </row>
    <row r="9" s="54" customFormat="1" ht="35.25" customHeight="1" spans="1:2">
      <c r="A9" s="63" t="s">
        <v>649</v>
      </c>
      <c r="B9" s="57"/>
    </row>
    <row r="10" s="54" customFormat="1" ht="35.25" customHeight="1" spans="1:2">
      <c r="A10" s="63" t="s">
        <v>650</v>
      </c>
      <c r="B10" s="57"/>
    </row>
    <row r="11" s="54" customFormat="1" ht="35.25" customHeight="1" spans="1:2">
      <c r="A11" s="63" t="s">
        <v>651</v>
      </c>
      <c r="B11" s="57"/>
    </row>
    <row r="12" s="54" customFormat="1" ht="35.25" customHeight="1" spans="1:2">
      <c r="A12" s="63" t="s">
        <v>652</v>
      </c>
      <c r="B12" s="57"/>
    </row>
  </sheetData>
  <mergeCells count="1">
    <mergeCell ref="A1:B1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D7" sqref="D7"/>
    </sheetView>
  </sheetViews>
  <sheetFormatPr defaultColWidth="9" defaultRowHeight="14.25" outlineLevelCol="1"/>
  <cols>
    <col min="1" max="1" width="30.25" style="54" customWidth="1"/>
    <col min="2" max="2" width="23.375" style="54" customWidth="1"/>
    <col min="3" max="16384" width="9" style="54"/>
  </cols>
  <sheetData>
    <row r="1" s="54" customFormat="1" ht="24.75" customHeight="1" spans="1:2">
      <c r="A1" s="55" t="s">
        <v>655</v>
      </c>
      <c r="B1" s="55"/>
    </row>
    <row r="2" s="54" customFormat="1" spans="2:2">
      <c r="B2" s="56" t="s">
        <v>643</v>
      </c>
    </row>
    <row r="3" s="54" customFormat="1" ht="21" customHeight="1" spans="1:2">
      <c r="A3" s="57" t="s">
        <v>117</v>
      </c>
      <c r="B3" s="57" t="s">
        <v>90</v>
      </c>
    </row>
    <row r="4" s="54" customFormat="1" ht="35.25" customHeight="1" spans="1:2">
      <c r="A4" s="58" t="s">
        <v>656</v>
      </c>
      <c r="B4" s="57">
        <v>18374</v>
      </c>
    </row>
    <row r="5" s="54" customFormat="1" ht="35.25" customHeight="1" spans="1:2">
      <c r="A5" s="59" t="s">
        <v>645</v>
      </c>
      <c r="B5" s="57"/>
    </row>
    <row r="6" s="54" customFormat="1" ht="35.25" customHeight="1" spans="1:2">
      <c r="A6" s="60" t="s">
        <v>646</v>
      </c>
      <c r="B6" s="57">
        <v>15686</v>
      </c>
    </row>
    <row r="7" s="54" customFormat="1" ht="35.25" customHeight="1" spans="1:2">
      <c r="A7" s="60" t="s">
        <v>647</v>
      </c>
      <c r="B7" s="57">
        <v>2688</v>
      </c>
    </row>
    <row r="8" s="54" customFormat="1" ht="35.25" customHeight="1" spans="1:2">
      <c r="A8" s="60" t="s">
        <v>648</v>
      </c>
      <c r="B8" s="57"/>
    </row>
    <row r="9" s="54" customFormat="1" ht="35.25" customHeight="1" spans="1:2">
      <c r="A9" s="60" t="s">
        <v>649</v>
      </c>
      <c r="B9" s="57"/>
    </row>
    <row r="10" s="54" customFormat="1" ht="35.25" customHeight="1" spans="1:2">
      <c r="A10" s="60" t="s">
        <v>650</v>
      </c>
      <c r="B10" s="57"/>
    </row>
    <row r="11" s="54" customFormat="1" ht="35.25" customHeight="1" spans="1:2">
      <c r="A11" s="60" t="s">
        <v>651</v>
      </c>
      <c r="B11" s="57"/>
    </row>
    <row r="12" s="54" customFormat="1" ht="35.25" customHeight="1" spans="1:2">
      <c r="A12" s="60" t="s">
        <v>652</v>
      </c>
      <c r="B12" s="57"/>
    </row>
  </sheetData>
  <mergeCells count="1">
    <mergeCell ref="A1:B1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B18" sqref="B18"/>
    </sheetView>
  </sheetViews>
  <sheetFormatPr defaultColWidth="9" defaultRowHeight="13.5" outlineLevelCol="2"/>
  <cols>
    <col min="1" max="3" width="48.4416666666667" style="50" customWidth="1"/>
    <col min="4" max="256" width="8.88333333333333" style="50"/>
    <col min="257" max="16384" width="9" style="50"/>
  </cols>
  <sheetData>
    <row r="1" s="50" customFormat="1" spans="1:3">
      <c r="A1" s="51" t="s">
        <v>657</v>
      </c>
      <c r="B1" s="51"/>
      <c r="C1" s="51"/>
    </row>
    <row r="2" s="50" customFormat="1" spans="1:3">
      <c r="A2" s="51"/>
      <c r="B2" s="51"/>
      <c r="C2" s="51"/>
    </row>
    <row r="3" s="50" customFormat="1" spans="3:3">
      <c r="C3" s="52" t="s">
        <v>505</v>
      </c>
    </row>
    <row r="4" s="50" customFormat="1" spans="1:3">
      <c r="A4" s="53" t="s">
        <v>490</v>
      </c>
      <c r="B4" s="53" t="s">
        <v>658</v>
      </c>
      <c r="C4" s="53" t="s">
        <v>659</v>
      </c>
    </row>
    <row r="5" s="50" customFormat="1" spans="1:3">
      <c r="A5" s="53" t="s">
        <v>660</v>
      </c>
      <c r="B5" s="53">
        <v>11.29</v>
      </c>
      <c r="C5" s="53">
        <v>12.23</v>
      </c>
    </row>
    <row r="7" s="50" customFormat="1" spans="1:3">
      <c r="A7" s="51" t="s">
        <v>661</v>
      </c>
      <c r="B7" s="51"/>
      <c r="C7" s="51"/>
    </row>
    <row r="8" s="50" customFormat="1" spans="1:3">
      <c r="A8" s="51"/>
      <c r="B8" s="51"/>
      <c r="C8" s="51"/>
    </row>
    <row r="9" s="50" customFormat="1" spans="3:3">
      <c r="C9" s="52" t="s">
        <v>505</v>
      </c>
    </row>
    <row r="10" s="50" customFormat="1" spans="1:3">
      <c r="A10" s="53" t="s">
        <v>490</v>
      </c>
      <c r="B10" s="53" t="s">
        <v>662</v>
      </c>
      <c r="C10" s="53" t="s">
        <v>663</v>
      </c>
    </row>
    <row r="11" s="50" customFormat="1" spans="1:3">
      <c r="A11" s="53" t="s">
        <v>660</v>
      </c>
      <c r="B11" s="53">
        <v>20.75</v>
      </c>
      <c r="C11" s="53">
        <v>23.1</v>
      </c>
    </row>
  </sheetData>
  <mergeCells count="2">
    <mergeCell ref="A1:C2"/>
    <mergeCell ref="A7:C8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A1" sqref="A1"/>
    </sheetView>
  </sheetViews>
  <sheetFormatPr defaultColWidth="9" defaultRowHeight="14.25" outlineLevelRow="6"/>
  <cols>
    <col min="1" max="1" width="95.5" customWidth="1"/>
  </cols>
  <sheetData>
    <row r="1" ht="24.75" spans="1:9">
      <c r="A1" s="44" t="s">
        <v>664</v>
      </c>
      <c r="B1" s="45"/>
      <c r="C1" s="45"/>
      <c r="D1" s="45"/>
      <c r="E1" s="45"/>
      <c r="F1" s="45"/>
      <c r="G1" s="45"/>
      <c r="H1" s="46"/>
      <c r="I1" s="46"/>
    </row>
    <row r="2" ht="24.75" spans="1:1">
      <c r="A2" s="47" t="s">
        <v>665</v>
      </c>
    </row>
    <row r="3" ht="20.25" spans="1:1">
      <c r="A3" s="48" t="s">
        <v>666</v>
      </c>
    </row>
    <row r="4" ht="20.25" spans="1:1">
      <c r="A4" s="48" t="s">
        <v>667</v>
      </c>
    </row>
    <row r="5" ht="20.25" spans="1:1">
      <c r="A5" s="48" t="s">
        <v>668</v>
      </c>
    </row>
    <row r="6" ht="20.25" spans="1:1">
      <c r="A6" s="48" t="s">
        <v>669</v>
      </c>
    </row>
    <row r="7" spans="1:1">
      <c r="A7" s="49" t="s">
        <v>32</v>
      </c>
    </row>
  </sheetData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:D1"/>
    </sheetView>
  </sheetViews>
  <sheetFormatPr defaultColWidth="8.8" defaultRowHeight="14.25" outlineLevelCol="3"/>
  <cols>
    <col min="1" max="1" width="31.7" style="35" customWidth="1"/>
    <col min="2" max="2" width="14.7" style="35" customWidth="1"/>
    <col min="3" max="3" width="12.1" style="35" customWidth="1"/>
    <col min="4" max="4" width="18.1" style="35" customWidth="1"/>
    <col min="5" max="16384" width="8.8" style="1"/>
  </cols>
  <sheetData>
    <row r="1" s="1" customFormat="1" ht="19.5" spans="1:4">
      <c r="A1" s="36" t="s">
        <v>26</v>
      </c>
      <c r="B1" s="36"/>
      <c r="C1" s="36"/>
      <c r="D1" s="36"/>
    </row>
    <row r="2" s="1" customFormat="1" ht="15" spans="1:4">
      <c r="A2" s="37"/>
      <c r="B2" s="37"/>
      <c r="C2" s="38"/>
      <c r="D2" s="38" t="s">
        <v>505</v>
      </c>
    </row>
    <row r="3" s="1" customFormat="1" spans="1:4">
      <c r="A3" s="39" t="s">
        <v>445</v>
      </c>
      <c r="B3" s="40" t="s">
        <v>670</v>
      </c>
      <c r="C3" s="39" t="s">
        <v>671</v>
      </c>
      <c r="D3" s="41" t="s">
        <v>672</v>
      </c>
    </row>
    <row r="4" s="1" customFormat="1" ht="35" customHeight="1" spans="1:4">
      <c r="A4" s="42" t="s">
        <v>673</v>
      </c>
      <c r="B4" s="43"/>
      <c r="C4" s="43">
        <v>8814</v>
      </c>
      <c r="D4" s="43"/>
    </row>
    <row r="5" s="1" customFormat="1" ht="35" customHeight="1" spans="1:4">
      <c r="A5" s="42" t="s">
        <v>674</v>
      </c>
      <c r="B5" s="43"/>
      <c r="C5" s="43">
        <v>3253</v>
      </c>
      <c r="D5" s="43"/>
    </row>
    <row r="6" s="1" customFormat="1" ht="35" customHeight="1" spans="1:4">
      <c r="A6" s="42" t="s">
        <v>675</v>
      </c>
      <c r="B6" s="43"/>
      <c r="C6" s="43">
        <v>5561</v>
      </c>
      <c r="D6" s="43"/>
    </row>
    <row r="7" s="1" customFormat="1" ht="35" customHeight="1" spans="1:4">
      <c r="A7" s="42" t="s">
        <v>676</v>
      </c>
      <c r="B7" s="43"/>
      <c r="C7" s="43">
        <v>74</v>
      </c>
      <c r="D7" s="43"/>
    </row>
    <row r="8" s="1" customFormat="1" ht="35" customHeight="1" spans="1:4">
      <c r="A8" s="42" t="s">
        <v>674</v>
      </c>
      <c r="B8" s="43"/>
      <c r="C8" s="43">
        <v>24</v>
      </c>
      <c r="D8" s="43"/>
    </row>
    <row r="9" s="1" customFormat="1" ht="35" customHeight="1" spans="1:4">
      <c r="A9" s="42" t="s">
        <v>675</v>
      </c>
      <c r="B9" s="43"/>
      <c r="C9" s="43">
        <v>50</v>
      </c>
      <c r="D9" s="43"/>
    </row>
    <row r="10" s="1" customFormat="1"/>
    <row r="11" s="1" customFormat="1"/>
    <row r="12" s="1" customFormat="1"/>
    <row r="13" s="1" customFormat="1"/>
  </sheetData>
  <mergeCells count="1">
    <mergeCell ref="A1:D1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B9" sqref="B9"/>
    </sheetView>
  </sheetViews>
  <sheetFormatPr defaultColWidth="9" defaultRowHeight="14.25" outlineLevelCol="3"/>
  <cols>
    <col min="1" max="1" width="14.125" style="23" customWidth="1"/>
    <col min="2" max="2" width="65.75" style="23" customWidth="1"/>
    <col min="3" max="3" width="16.625" style="23" customWidth="1"/>
    <col min="4" max="4" width="15" style="23" customWidth="1"/>
    <col min="5" max="16384" width="9" style="23"/>
  </cols>
  <sheetData>
    <row r="1" s="23" customFormat="1" spans="1:4">
      <c r="A1" s="24" t="s">
        <v>677</v>
      </c>
      <c r="B1" s="24"/>
      <c r="C1" s="24"/>
      <c r="D1" s="24"/>
    </row>
    <row r="2" s="23" customFormat="1" spans="1:4">
      <c r="A2" s="24"/>
      <c r="B2" s="24"/>
      <c r="C2" s="24"/>
      <c r="D2" s="24"/>
    </row>
    <row r="3" s="23" customFormat="1" spans="1:4">
      <c r="A3" s="24"/>
      <c r="B3" s="24"/>
      <c r="C3" s="24"/>
      <c r="D3" s="24"/>
    </row>
    <row r="4" s="23" customFormat="1" spans="1:4">
      <c r="A4" s="25"/>
      <c r="B4" s="25"/>
      <c r="C4" s="25"/>
      <c r="D4" s="26" t="s">
        <v>116</v>
      </c>
    </row>
    <row r="5" s="23" customFormat="1" ht="21.95" customHeight="1" spans="1:4">
      <c r="A5" s="27" t="s">
        <v>678</v>
      </c>
      <c r="B5" s="27" t="s">
        <v>679</v>
      </c>
      <c r="C5" s="27" t="s">
        <v>680</v>
      </c>
      <c r="D5" s="27" t="s">
        <v>681</v>
      </c>
    </row>
    <row r="6" s="23" customFormat="1" ht="21.95" customHeight="1" spans="1:4">
      <c r="A6" s="28" t="s">
        <v>682</v>
      </c>
      <c r="B6" s="29" t="s">
        <v>683</v>
      </c>
      <c r="C6" s="29">
        <v>4749</v>
      </c>
      <c r="D6" s="30"/>
    </row>
    <row r="7" s="23" customFormat="1" ht="21.95" customHeight="1" spans="1:4">
      <c r="A7" s="31"/>
      <c r="B7" s="29" t="s">
        <v>684</v>
      </c>
      <c r="C7" s="29">
        <v>2000</v>
      </c>
      <c r="D7" s="30"/>
    </row>
    <row r="8" s="23" customFormat="1" ht="21.95" customHeight="1" spans="1:4">
      <c r="A8" s="31"/>
      <c r="B8" s="29" t="s">
        <v>685</v>
      </c>
      <c r="C8" s="29">
        <v>2900</v>
      </c>
      <c r="D8" s="30"/>
    </row>
    <row r="9" s="23" customFormat="1" ht="21.95" customHeight="1" spans="1:4">
      <c r="A9" s="31"/>
      <c r="B9" s="29" t="s">
        <v>686</v>
      </c>
      <c r="C9" s="29">
        <v>2768</v>
      </c>
      <c r="D9" s="30"/>
    </row>
    <row r="10" s="23" customFormat="1" ht="21.95" customHeight="1" spans="1:4">
      <c r="A10" s="31"/>
      <c r="B10" s="29" t="s">
        <v>687</v>
      </c>
      <c r="C10" s="29">
        <v>1853</v>
      </c>
      <c r="D10" s="30"/>
    </row>
    <row r="11" s="23" customFormat="1" ht="21.95" customHeight="1" spans="1:4">
      <c r="A11" s="28" t="s">
        <v>688</v>
      </c>
      <c r="B11" s="29" t="s">
        <v>689</v>
      </c>
      <c r="C11" s="29">
        <v>2955</v>
      </c>
      <c r="D11" s="30"/>
    </row>
    <row r="12" s="23" customFormat="1" ht="21.95" customHeight="1" spans="1:4">
      <c r="A12" s="31"/>
      <c r="B12" s="29" t="s">
        <v>690</v>
      </c>
      <c r="C12" s="29">
        <v>3000</v>
      </c>
      <c r="D12" s="30"/>
    </row>
    <row r="13" s="23" customFormat="1" ht="21.95" customHeight="1" spans="1:4">
      <c r="A13" s="31"/>
      <c r="B13" s="29" t="s">
        <v>691</v>
      </c>
      <c r="C13" s="29">
        <v>8700</v>
      </c>
      <c r="D13" s="30"/>
    </row>
    <row r="14" s="23" customFormat="1" ht="21.95" customHeight="1" spans="1:4">
      <c r="A14" s="31"/>
      <c r="B14" s="29" t="s">
        <v>692</v>
      </c>
      <c r="C14" s="29">
        <f>2200+1476</f>
        <v>3676</v>
      </c>
      <c r="D14" s="30"/>
    </row>
    <row r="15" s="23" customFormat="1" ht="21.95" customHeight="1" spans="1:4">
      <c r="A15" s="31"/>
      <c r="B15" s="29" t="s">
        <v>693</v>
      </c>
      <c r="C15" s="29">
        <f>1000+4500</f>
        <v>5500</v>
      </c>
      <c r="D15" s="30"/>
    </row>
    <row r="16" s="23" customFormat="1" ht="18.75" spans="1:4">
      <c r="A16" s="31"/>
      <c r="B16" s="29" t="s">
        <v>694</v>
      </c>
      <c r="C16" s="29">
        <v>2950</v>
      </c>
      <c r="D16" s="30"/>
    </row>
    <row r="17" s="23" customFormat="1" ht="18.75" spans="1:4">
      <c r="A17" s="31"/>
      <c r="B17" s="29" t="s">
        <v>695</v>
      </c>
      <c r="C17" s="29">
        <v>6500</v>
      </c>
      <c r="D17" s="30"/>
    </row>
    <row r="18" s="23" customFormat="1" ht="18.75" spans="1:4">
      <c r="A18" s="31"/>
      <c r="B18" s="29" t="s">
        <v>696</v>
      </c>
      <c r="C18" s="29">
        <v>2300</v>
      </c>
      <c r="D18" s="30"/>
    </row>
    <row r="19" s="23" customFormat="1" ht="18.75" spans="1:4">
      <c r="A19" s="31"/>
      <c r="B19" s="29" t="s">
        <v>697</v>
      </c>
      <c r="C19" s="29">
        <v>6000</v>
      </c>
      <c r="D19" s="30"/>
    </row>
    <row r="20" s="23" customFormat="1" ht="18.75" spans="1:4">
      <c r="A20" s="31"/>
      <c r="B20" s="29" t="s">
        <v>698</v>
      </c>
      <c r="C20" s="29">
        <f>5000+1500</f>
        <v>6500</v>
      </c>
      <c r="D20" s="30"/>
    </row>
    <row r="21" s="23" customFormat="1" ht="18.75" spans="1:4">
      <c r="A21" s="32"/>
      <c r="B21" s="29" t="s">
        <v>699</v>
      </c>
      <c r="C21" s="29">
        <f>5309+1500</f>
        <v>6809</v>
      </c>
      <c r="D21" s="30"/>
    </row>
    <row r="22" s="23" customFormat="1" ht="18.75" spans="1:4">
      <c r="A22" s="33" t="s">
        <v>700</v>
      </c>
      <c r="B22" s="33"/>
      <c r="C22" s="34">
        <f>SUM(C6:C21)</f>
        <v>69160</v>
      </c>
      <c r="D22" s="30"/>
    </row>
  </sheetData>
  <mergeCells count="4">
    <mergeCell ref="A22:B22"/>
    <mergeCell ref="A6:A10"/>
    <mergeCell ref="A11:A21"/>
    <mergeCell ref="A1:D3"/>
  </mergeCells>
  <pageMargins left="0.75" right="0.75" top="1" bottom="1" header="0.5" footer="0.5"/>
  <pageSetup paperSize="9" orientation="landscape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6" sqref="A6"/>
    </sheetView>
  </sheetViews>
  <sheetFormatPr defaultColWidth="8.8" defaultRowHeight="14.25"/>
  <cols>
    <col min="1" max="1" width="149.8" customWidth="1"/>
  </cols>
  <sheetData>
    <row r="1" s="1" customFormat="1" ht="27" spans="1:1">
      <c r="A1" s="20" t="s">
        <v>701</v>
      </c>
    </row>
    <row r="2" s="1" customFormat="1" ht="40.5" spans="1:1">
      <c r="A2" s="21" t="s">
        <v>702</v>
      </c>
    </row>
    <row r="3" s="1" customFormat="1" ht="20.25" spans="1:1">
      <c r="A3" s="21" t="s">
        <v>703</v>
      </c>
    </row>
    <row r="4" s="1" customFormat="1" ht="60.75" spans="1:1">
      <c r="A4" s="21" t="s">
        <v>704</v>
      </c>
    </row>
    <row r="5" s="1" customFormat="1" ht="40.5" spans="1:1">
      <c r="A5" s="21" t="s">
        <v>705</v>
      </c>
    </row>
    <row r="6" s="1" customFormat="1" ht="85" customHeight="1" spans="1:1">
      <c r="A6" s="21" t="s">
        <v>706</v>
      </c>
    </row>
    <row r="7" s="1" customFormat="1" ht="20.25" spans="1:1">
      <c r="A7" s="21" t="s">
        <v>707</v>
      </c>
    </row>
    <row r="8" s="1" customFormat="1" ht="40.5" spans="1:1">
      <c r="A8" s="21" t="s">
        <v>708</v>
      </c>
    </row>
    <row r="9" s="1" customFormat="1" ht="20.25" spans="1:1">
      <c r="A9" s="22" t="s">
        <v>709</v>
      </c>
    </row>
    <row r="10" s="1" customFormat="1" ht="40.5" spans="1:1">
      <c r="A10" s="22" t="s">
        <v>710</v>
      </c>
    </row>
    <row r="11" s="1" customFormat="1" ht="40.5" spans="1:1">
      <c r="A11" s="22" t="s">
        <v>711</v>
      </c>
    </row>
  </sheetData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"/>
  <sheetViews>
    <sheetView workbookViewId="0">
      <selection activeCell="A1" sqref="A1:I1"/>
    </sheetView>
  </sheetViews>
  <sheetFormatPr defaultColWidth="9" defaultRowHeight="14.25"/>
  <sheetData>
    <row r="1" ht="42" customHeight="1" spans="1:9">
      <c r="A1" s="18" t="s">
        <v>29</v>
      </c>
      <c r="B1" s="19"/>
      <c r="C1" s="19"/>
      <c r="D1" s="19"/>
      <c r="E1" s="19"/>
      <c r="F1" s="19"/>
      <c r="G1" s="19"/>
      <c r="H1" s="19"/>
      <c r="I1" s="19"/>
    </row>
  </sheetData>
  <mergeCells count="1">
    <mergeCell ref="A1:I1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A15" sqref="A15"/>
    </sheetView>
  </sheetViews>
  <sheetFormatPr defaultColWidth="7.625" defaultRowHeight="12.75" outlineLevelCol="2"/>
  <cols>
    <col min="1" max="1" width="30.25" style="5" customWidth="1"/>
    <col min="2" max="3" width="14.9916666666667" style="5" customWidth="1"/>
    <col min="4" max="4" width="8.54166666666667" style="5"/>
    <col min="5" max="5" width="7.23333333333333" style="5" customWidth="1"/>
    <col min="6" max="16384" width="7.625" style="5"/>
  </cols>
  <sheetData>
    <row r="1" s="5" customFormat="1" ht="22.5" spans="1:3">
      <c r="A1" s="7" t="s">
        <v>712</v>
      </c>
      <c r="B1" s="7"/>
      <c r="C1" s="7"/>
    </row>
    <row r="2" s="5" customFormat="1" spans="3:3">
      <c r="C2" s="8"/>
    </row>
    <row r="3" s="5" customFormat="1" spans="1:3">
      <c r="A3" s="9"/>
      <c r="C3" s="8" t="s">
        <v>116</v>
      </c>
    </row>
    <row r="4" s="5" customFormat="1" ht="15.4" customHeight="1" spans="1:3">
      <c r="A4" s="10" t="s">
        <v>445</v>
      </c>
      <c r="B4" s="11" t="s">
        <v>713</v>
      </c>
      <c r="C4" s="11" t="s">
        <v>714</v>
      </c>
    </row>
    <row r="5" s="5" customFormat="1" ht="15.4" customHeight="1" spans="1:3">
      <c r="A5" s="12" t="s">
        <v>715</v>
      </c>
      <c r="B5" s="13">
        <v>1741.02</v>
      </c>
      <c r="C5" s="13">
        <v>1656.55</v>
      </c>
    </row>
    <row r="6" s="5" customFormat="1" ht="15.4" customHeight="1" spans="1:3">
      <c r="A6" s="12" t="s">
        <v>716</v>
      </c>
      <c r="B6" s="13">
        <v>0.86</v>
      </c>
      <c r="C6" s="13">
        <v>0</v>
      </c>
    </row>
    <row r="7" s="6" customFormat="1" ht="15.4" customHeight="1" spans="1:3">
      <c r="A7" s="14" t="s">
        <v>717</v>
      </c>
      <c r="B7" s="15">
        <v>474.82</v>
      </c>
      <c r="C7" s="15">
        <v>469.02</v>
      </c>
    </row>
    <row r="8" s="5" customFormat="1" ht="15.4" customHeight="1" spans="1:3">
      <c r="A8" s="12" t="s">
        <v>718</v>
      </c>
      <c r="B8" s="13">
        <v>51.46</v>
      </c>
      <c r="C8" s="13">
        <v>51.46</v>
      </c>
    </row>
    <row r="9" s="5" customFormat="1" ht="15.4" customHeight="1" spans="1:3">
      <c r="A9" s="12" t="s">
        <v>719</v>
      </c>
      <c r="B9" s="13">
        <v>423.36</v>
      </c>
      <c r="C9" s="13">
        <v>417.57</v>
      </c>
    </row>
    <row r="10" s="5" customFormat="1" ht="15.4" customHeight="1" spans="1:3">
      <c r="A10" s="12" t="s">
        <v>720</v>
      </c>
      <c r="B10" s="13">
        <v>1265.35</v>
      </c>
      <c r="C10" s="13">
        <v>1187.52</v>
      </c>
    </row>
    <row r="11" s="5" customFormat="1" ht="15.4" customHeight="1" spans="1:3">
      <c r="A11" s="12" t="s">
        <v>721</v>
      </c>
      <c r="B11" s="13"/>
      <c r="C11" s="13">
        <v>1187.52</v>
      </c>
    </row>
    <row r="12" s="5" customFormat="1" ht="15.4" customHeight="1" spans="1:3">
      <c r="A12" s="12" t="s">
        <v>722</v>
      </c>
      <c r="B12" s="13"/>
      <c r="C12" s="13">
        <v>0</v>
      </c>
    </row>
    <row r="13" s="5" customFormat="1" ht="15.4" customHeight="1" spans="1:3">
      <c r="A13" s="12" t="s">
        <v>723</v>
      </c>
      <c r="B13" s="13"/>
      <c r="C13" s="13">
        <v>0</v>
      </c>
    </row>
    <row r="14" s="5" customFormat="1" ht="15.4" customHeight="1" spans="1:3">
      <c r="A14" s="12" t="s">
        <v>724</v>
      </c>
      <c r="B14" s="16"/>
      <c r="C14" s="16"/>
    </row>
    <row r="15" s="5" customFormat="1" ht="15.4" customHeight="1" spans="1:3">
      <c r="A15" s="12" t="s">
        <v>725</v>
      </c>
      <c r="B15" s="16"/>
      <c r="C15" s="17">
        <v>0</v>
      </c>
    </row>
    <row r="16" s="5" customFormat="1" ht="15.4" customHeight="1" spans="1:3">
      <c r="A16" s="12" t="s">
        <v>726</v>
      </c>
      <c r="B16" s="16"/>
      <c r="C16" s="17">
        <v>0</v>
      </c>
    </row>
    <row r="17" s="5" customFormat="1" ht="15.4" customHeight="1" spans="1:3">
      <c r="A17" s="12" t="s">
        <v>727</v>
      </c>
      <c r="B17" s="16"/>
      <c r="C17" s="17">
        <v>2</v>
      </c>
    </row>
    <row r="18" s="5" customFormat="1" ht="15.4" customHeight="1" spans="1:3">
      <c r="A18" s="12" t="s">
        <v>728</v>
      </c>
      <c r="B18" s="16"/>
      <c r="C18" s="17">
        <v>192</v>
      </c>
    </row>
    <row r="19" s="5" customFormat="1" ht="15.4" customHeight="1" spans="1:3">
      <c r="A19" s="12" t="s">
        <v>729</v>
      </c>
      <c r="B19" s="16"/>
      <c r="C19" s="17">
        <v>12206</v>
      </c>
    </row>
    <row r="20" s="5" customFormat="1" ht="15.4" customHeight="1" spans="1:3">
      <c r="A20" s="12" t="s">
        <v>730</v>
      </c>
      <c r="B20" s="16"/>
      <c r="C20" s="17">
        <v>0</v>
      </c>
    </row>
    <row r="21" s="5" customFormat="1" ht="15.4" customHeight="1" spans="1:3">
      <c r="A21" s="12" t="s">
        <v>731</v>
      </c>
      <c r="B21" s="16"/>
      <c r="C21" s="17">
        <v>82422</v>
      </c>
    </row>
    <row r="22" s="5" customFormat="1" ht="15.4" customHeight="1" spans="1:3">
      <c r="A22" s="12" t="s">
        <v>732</v>
      </c>
      <c r="B22" s="16"/>
      <c r="C22" s="17">
        <v>0</v>
      </c>
    </row>
    <row r="23" s="5" customFormat="1" ht="15.4" customHeight="1" spans="1:3">
      <c r="A23" s="12" t="s">
        <v>733</v>
      </c>
      <c r="B23" s="16"/>
      <c r="C23" s="17">
        <v>0</v>
      </c>
    </row>
    <row r="24" s="5" customFormat="1" ht="15.4" customHeight="1" spans="1:3">
      <c r="A24" s="12" t="s">
        <v>734</v>
      </c>
      <c r="B24" s="16"/>
      <c r="C24" s="17">
        <v>0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21" sqref="A21"/>
    </sheetView>
  </sheetViews>
  <sheetFormatPr defaultColWidth="8.8" defaultRowHeight="14.25"/>
  <cols>
    <col min="1" max="1" width="123.2" customWidth="1"/>
  </cols>
  <sheetData>
    <row r="1" s="1" customFormat="1" ht="27" spans="1:1">
      <c r="A1" s="2" t="s">
        <v>735</v>
      </c>
    </row>
    <row r="2" s="1" customFormat="1" ht="20.25" spans="1:1">
      <c r="A2" s="3" t="s">
        <v>32</v>
      </c>
    </row>
    <row r="3" s="1" customFormat="1" ht="162" spans="1:1">
      <c r="A3" s="3" t="s">
        <v>736</v>
      </c>
    </row>
    <row r="4" s="1" customFormat="1" ht="20.25" spans="1:1">
      <c r="A4" s="4" t="s">
        <v>32</v>
      </c>
    </row>
    <row r="5" s="1" customFormat="1"/>
    <row r="6" s="1" customFormat="1"/>
    <row r="7" s="1" customFormat="1"/>
    <row r="8" s="1" customFormat="1"/>
    <row r="9" s="1" customFormat="1"/>
    <row r="10" s="1" customFormat="1"/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温奇峰</dc:creator>
  <cp:lastModifiedBy>蝶血</cp:lastModifiedBy>
  <dcterms:created xsi:type="dcterms:W3CDTF">2021-08-11T10:35:00Z</dcterms:created>
  <cp:lastPrinted>2021-08-11T12:27:00Z</cp:lastPrinted>
  <dcterms:modified xsi:type="dcterms:W3CDTF">2023-05-11T08:29:28Z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6B884F327ED94E9B8AAA37144049750E</vt:lpwstr>
  </property>
</Properties>
</file>