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375"/>
  </bookViews>
  <sheets>
    <sheet name="Sheet2" sheetId="2" r:id="rId1"/>
  </sheets>
  <definedNames>
    <definedName name="_xlnm.Print_Titles" localSheetId="0">Sheet2!$1:$5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<sst xmlns="http://schemas.openxmlformats.org/spreadsheetml/2006/main" count="164" uniqueCount="106">
  <si>
    <t>横峰县2025年度衔接资金收回再安排项目计划表</t>
  </si>
  <si>
    <t>序号</t>
  </si>
  <si>
    <t>项目单位</t>
  </si>
  <si>
    <t>实施地点</t>
  </si>
  <si>
    <t>项目名称</t>
  </si>
  <si>
    <t>项目建设内容及规模</t>
  </si>
  <si>
    <t>单位（公里、亩等）</t>
  </si>
  <si>
    <t>总投资
（万元）</t>
  </si>
  <si>
    <t>其中：衔接补助资金</t>
  </si>
  <si>
    <t>调整资金情况</t>
  </si>
  <si>
    <t>绩效目标</t>
  </si>
  <si>
    <t>时间进度安排</t>
  </si>
  <si>
    <t>受益对象满意度</t>
  </si>
  <si>
    <t>责任单位</t>
  </si>
  <si>
    <t>可收回资金</t>
  </si>
  <si>
    <t>其中：本次收回资金再安排</t>
  </si>
  <si>
    <t>赣财农指（2024）58号
（中央）</t>
  </si>
  <si>
    <t>赣财农指（2025）10号
（中央）</t>
  </si>
  <si>
    <t>赣财农指（2024）49号（省级）</t>
  </si>
  <si>
    <t>赣财农指（2025）7号（省级）</t>
  </si>
  <si>
    <t>横财农指（2025）15号（县级）</t>
  </si>
  <si>
    <t>饶财农指（2025）21号（市级）</t>
  </si>
  <si>
    <t>中央巩固成果</t>
  </si>
  <si>
    <t>省级巩固成果</t>
  </si>
  <si>
    <t>县级巩固成果</t>
  </si>
  <si>
    <t>市级村庄整治</t>
  </si>
  <si>
    <t>改项前</t>
  </si>
  <si>
    <t>莲荷乡</t>
  </si>
  <si>
    <t>上畈村</t>
  </si>
  <si>
    <t>横峰县莲荷乡上畈村上畈河拦水坝修复工程</t>
  </si>
  <si>
    <t>损毁拦水坝拆除重建47米等</t>
  </si>
  <si>
    <t>米</t>
  </si>
  <si>
    <t>解决农田灌溉用水和预防洪涝灾害，进一步改善当地农民的生产生活条件，受益群众900余人，其中脱贫户20户51人，带动地方务工人数15人。</t>
  </si>
  <si>
    <t>2025.4-12</t>
  </si>
  <si>
    <t>农业农村局
莲荷乡</t>
  </si>
  <si>
    <t>丁家村</t>
  </si>
  <si>
    <t>横峰县莲荷乡丁家村蒋家山组村庄环境整治项目</t>
  </si>
  <si>
    <t>村庄环境综合治理12000平方米，村庄道路修复改造1500米，村庄排水排污设施新建2550米，新建公厕1座，公共设施基础照明60盏等。</t>
  </si>
  <si>
    <t>平方米</t>
  </si>
  <si>
    <t>提升村庄人居环境，提升村庄设施功能性，受益群众282人，其中脱贫户8户31人，带动村民务工人数5人，其中脱贫户1人，提高群众满意度</t>
  </si>
  <si>
    <t>2025.3-9</t>
  </si>
  <si>
    <t>全县</t>
  </si>
  <si>
    <t>各乡村</t>
  </si>
  <si>
    <t>雨露计划补助</t>
  </si>
  <si>
    <t>脱贫户和监测对象中高职教育补助710人</t>
  </si>
  <si>
    <t>人</t>
  </si>
  <si>
    <t>对符合条件的脱贫户（含监测对象）家庭学生进行补助（710名）</t>
  </si>
  <si>
    <t>2025.1-12</t>
  </si>
  <si>
    <t>农业农村局</t>
  </si>
  <si>
    <t>莲荷村</t>
  </si>
  <si>
    <t>横峰县莲荷乡2025年莲荷村排岭组村庄整治项目</t>
  </si>
  <si>
    <t>红石护坡1000m³；环境整治17800m²；碎石铺设480m²；</t>
  </si>
  <si>
    <t>提升人居环境，改善村庄基础设施，提高群众满意度，带动务工人数3人，受益脱贫户17户64人</t>
  </si>
  <si>
    <t>兴安街道办</t>
  </si>
  <si>
    <t>廻垅村</t>
  </si>
  <si>
    <t>兴安街道办廻垅村人民大道南延原种猪场及周边整治项目</t>
  </si>
  <si>
    <t>场地平整5000平方，填土方1500余立方，拆除破旧房屋2000余平方，环境整治6000余平方，沟渠清理200余米及农户门前屋后清理。</t>
  </si>
  <si>
    <t>改善群众出行、环境卫生，提升群众200人（其中脱贫户2户6人）生活质量，群众满意度达95%以上，改善人居环境。</t>
  </si>
  <si>
    <t>农业农村局
兴安街道办</t>
  </si>
  <si>
    <t>杨家村</t>
  </si>
  <si>
    <t>横峰县莲荷乡杨家村刘家组饮水水源地改建项目</t>
  </si>
  <si>
    <t>新建大口井1座, 高压水泵2台, 变压器1台, 三相四线电线510米, 水泵房一座,PE给水管3800米,路基回填土方等。</t>
  </si>
  <si>
    <t>有效解决杨家村村庄供水不足问题，进一步改善村民生产生活条件，受益群众3500人，其中脱贫户148户605人，提高群众满意度</t>
  </si>
  <si>
    <t>水利局、莲荷乡</t>
  </si>
  <si>
    <t>司铺乡</t>
  </si>
  <si>
    <t>古楼村</t>
  </si>
  <si>
    <t>司铺乡古楼村东流组排灌沟渠建设项目</t>
  </si>
  <si>
    <t>新建红石排水沟386米，新建3.5米高红石挡墙83立方米，现有排水沟改造200米，新建沉砂池一个，DN800混凝土管241米，混凝土检查井6个。</t>
  </si>
  <si>
    <t>1.改善400亩农田灌溉条件，增加40户农民种植收入，带动脱贫户4户；2.预计带动10人群众务工，人均增收1000元。</t>
  </si>
  <si>
    <t>农业农村局、
司铺乡</t>
  </si>
  <si>
    <t>兴安街道办廻垅村梅家基础设施建设项目</t>
  </si>
  <si>
    <t>石方开挖深度50cm，1257.77立方；土方开挖深度30CM，5404立方；新建水泥路：碎石15cm，路槽整形7861.3，厚度20cm,长832米，宽8米，7861.3平方，浆砌块石【红条石】526.919立方，挡墙压顶。室外雨水管网：钢骨架塑料复合管(电熔连接)公称外径(mm以内)50，52米，塑料管安装(电熔管件熔接) 管外径(mm以内) 200，203米，，塑料管安装(电熔管件熔接) 管外径(mm以内) 315，65米，塑料管安装(电熔管件熔接) 管外径(mm以内) 400，622米。污水管网：污水检查井18座，塑料管安装(电熔管件熔接)管外径(mm以内）315，323米，化粪池1座，电缆保护管塑料管200，1480米，电缆保护管钢管200，544米，砖砌井10座。</t>
  </si>
  <si>
    <t>提高群众生产生活质量、环境卫生，提升群众200余人生活质量，其中脱贫户11户40人，群众满意度达95%以上，改善人居环境。</t>
  </si>
  <si>
    <t>民宿产业奖补</t>
  </si>
  <si>
    <t>1.预计7户脱贫户（含监测对象）发展民宿产业，户均增收5000元；
2.预计经营主体发展民宿产业带动脱贫对象（含监测对象）30人务工，人均增收5000元。</t>
  </si>
  <si>
    <t>户</t>
  </si>
  <si>
    <t>脱贫户（含监测对象）发展民宿产业奖补；具有带动功能的经营主体发展民宿产业</t>
  </si>
  <si>
    <t xml:space="preserve">农业农村局
</t>
  </si>
  <si>
    <t>改项后</t>
  </si>
  <si>
    <t>岑阳镇</t>
  </si>
  <si>
    <t>岑港村</t>
  </si>
  <si>
    <t>岑阳镇岑港村蔬菜大棚基地灌溉项目</t>
  </si>
  <si>
    <t>PPR管网铺设2400米，37KW离心抽水泵1台，22KW离心抽水泵1台，4KW潜水泵2台，水泵增压器2台，37KW变频启动电控柜1台，22KW变频启动电控柜1台，配电箱3台以及配线、配管等。</t>
  </si>
  <si>
    <t>有效解决60个蔬菜大棚灌溉用水问题，带动周边30余人务工增收，其中脱贫户3人。</t>
  </si>
  <si>
    <t>农业农村局、岑阳镇</t>
  </si>
  <si>
    <t>新篁办事处</t>
  </si>
  <si>
    <t>陈村湾村</t>
  </si>
  <si>
    <t>横峰县新篁办事处陈村湾村青苗坝下游挡墙基础维修加固项目</t>
  </si>
  <si>
    <t>维修加固挡墙基础长100米，均宽1.3米，均高3米；维修挡墙墙身长16米，均厚0.8米，高2米。</t>
  </si>
  <si>
    <t>1.预防洪涝灾害，保障群众生产生活安全；2.受益群众322户共960人，其中脱贫户（监测对象）37户103人。</t>
  </si>
  <si>
    <t>2025.7-12</t>
  </si>
  <si>
    <t>农业农村局     新篁办事处</t>
  </si>
  <si>
    <t>青板乡</t>
  </si>
  <si>
    <t>青板村</t>
  </si>
  <si>
    <t>周家坊山帽凸林场民宿配套设施建设</t>
  </si>
  <si>
    <t>游步道维修约30平方米，现浇沟渠建设约25米；化粪池1座及相关配套设施；饮水工程，其他室内配套建设及周边环境整治等等</t>
  </si>
  <si>
    <t>壮大村集体经济，每年产业分红1.4万元，带动周边空闲劳力务工</t>
  </si>
  <si>
    <t>农业农村局
青板乡</t>
  </si>
  <si>
    <t>港边乡</t>
  </si>
  <si>
    <t>港边乡余塘村新前山道路改造项目</t>
  </si>
  <si>
    <t>维修改造道路护坡200米，路面硬化950平方米</t>
  </si>
  <si>
    <t>改善村庄道路基础设施建设，保障村民生产生活安全及出行便利；受益农户227户785人，其中脱贫户34户93人</t>
  </si>
  <si>
    <t>农业农村局
港边乡</t>
  </si>
  <si>
    <t>新建红石排水沟386米，新建3.5米高红石挡墙83立方米，现有排水沟改造200米，新建沉砂池一个，DN800混凝土管218米，混凝土检查井6个,DN800304不锈钢过滤网1套等。</t>
  </si>
  <si>
    <t>石方开挖深度50cm，1257.77立方；土方开挖深度30CM，5404立方；新建水泥路：碎石15cm，路槽整形7861.3，厚度20cm,长832米，宽8米，7861.3平方，浆砌块石【红条石】526.919立方，挡墙压顶。室外雨水管网：钢骨架塑料复合管(电熔连接)公称外径(mm以内)50，52米，塑料管安装(电熔管件熔接) 管外径(mm以内) 200，203米，，塑料管安装(电熔管件熔接) 管外径(mm以内) 315，65米，塑料管安装(电熔管件熔接) 管外径(mm以内) 400，622米。污水管网：污水检查井18座，塑料管安装(电熔管件熔接)管外径(mm以内）315，323米，化粪池1座，电缆保护管塑料管200，1480米，电缆保护管钢管200，544米，砖砌井10座。室外道路一般土方1237.7立方，一般石方4103.9立方，回填方201.3立方，
室外雨水挖沟槽石方590.4立方，一般土方197立方，回填方167.7立方，余方弃置29立方，垫层16.4立方，混凝土井8座，塑料管（#300）185米，现浇混凝土模板108平方等</t>
  </si>
  <si>
    <t>农业农村局
文广旅局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</si>
</sst>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29">
    <font>
      <sz val="11"/>
      <color theme="1"/>
      <name val="宋体"/>
      <charset val="134"/>
      <scheme val="minor"/>
    </font>
    <font>
      <sz val="14"/>
      <name val="宋体"/>
      <charset val="134"/>
      <scheme val="minor"/>
    </font>
    <font>
      <sz val="12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  <scheme val="minor"/>
    </font>
    <font>
      <sz val="20"/>
      <name val="黑体"/>
      <charset val="134"/>
    </font>
    <font>
      <sz val="12"/>
      <name val="黑体"/>
      <charset val="134"/>
    </font>
    <font>
      <sz val="14"/>
      <name val="黑体"/>
      <charset val="134"/>
    </font>
    <font>
      <sz val="14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8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11" applyNumberFormat="0" applyAlignment="0" applyProtection="0">
      <alignment vertical="center"/>
    </xf>
    <xf numFmtId="0" fontId="19" fillId="5" borderId="12" applyNumberFormat="0" applyAlignment="0" applyProtection="0">
      <alignment vertical="center"/>
    </xf>
    <xf numFmtId="0" fontId="20" fillId="5" borderId="11" applyNumberFormat="0" applyAlignment="0" applyProtection="0">
      <alignment vertical="center"/>
    </xf>
    <xf numFmtId="0" fontId="21" fillId="6" borderId="13" applyNumberFormat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5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Fill="1" applyAlignment="1">
      <alignment vertical="center" wrapText="1"/>
    </xf>
    <xf numFmtId="0" fontId="2" fillId="0" borderId="0" xfId="0" applyFont="1" applyFill="1" applyAlignment="1">
      <alignment vertical="center"/>
    </xf>
    <xf numFmtId="0" fontId="2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5" fillId="0" borderId="0" xfId="0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 wrapText="1"/>
    </xf>
    <xf numFmtId="176" fontId="7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176" fontId="3" fillId="0" borderId="2" xfId="0" applyNumberFormat="1" applyFont="1" applyFill="1" applyBorder="1" applyAlignment="1">
      <alignment horizontal="center" vertical="center" wrapText="1"/>
    </xf>
    <xf numFmtId="177" fontId="3" fillId="2" borderId="2" xfId="0" applyNumberFormat="1" applyFont="1" applyFill="1" applyBorder="1" applyAlignment="1">
      <alignment horizontal="center" vertical="center" wrapText="1"/>
    </xf>
    <xf numFmtId="0" fontId="3" fillId="2" borderId="2" xfId="0" applyNumberFormat="1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justify" vertical="center" wrapText="1"/>
    </xf>
    <xf numFmtId="0" fontId="2" fillId="0" borderId="2" xfId="0" applyFont="1" applyBorder="1" applyAlignment="1">
      <alignment horizontal="center" vertical="center"/>
    </xf>
    <xf numFmtId="176" fontId="2" fillId="0" borderId="2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vertical="center" wrapText="1"/>
    </xf>
    <xf numFmtId="0" fontId="3" fillId="2" borderId="2" xfId="0" applyFont="1" applyFill="1" applyBorder="1" applyAlignment="1">
      <alignment horizontal="center" vertical="center" wrapText="1"/>
    </xf>
    <xf numFmtId="176" fontId="8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176" fontId="2" fillId="0" borderId="2" xfId="0" applyNumberFormat="1" applyFont="1" applyFill="1" applyBorder="1" applyAlignment="1">
      <alignment horizontal="center" vertical="center" wrapText="1"/>
    </xf>
    <xf numFmtId="176" fontId="2" fillId="0" borderId="2" xfId="0" applyNumberFormat="1" applyFont="1" applyBorder="1" applyAlignment="1">
      <alignment horizontal="center" vertical="center"/>
    </xf>
    <xf numFmtId="176" fontId="9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vertical="center"/>
    </xf>
    <xf numFmtId="176" fontId="6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176" fontId="3" fillId="0" borderId="2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vertical="center"/>
    </xf>
    <xf numFmtId="0" fontId="2" fillId="0" borderId="2" xfId="0" applyFont="1" applyBorder="1">
      <alignment vertical="center"/>
    </xf>
    <xf numFmtId="176" fontId="6" fillId="0" borderId="4" xfId="0" applyNumberFormat="1" applyFont="1" applyFill="1" applyBorder="1" applyAlignment="1">
      <alignment horizontal="center" vertical="center" wrapText="1"/>
    </xf>
    <xf numFmtId="0" fontId="1" fillId="0" borderId="2" xfId="0" applyFont="1" applyBorder="1">
      <alignment vertical="center"/>
    </xf>
    <xf numFmtId="9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justify" vertical="center"/>
    </xf>
    <xf numFmtId="9" fontId="3" fillId="2" borderId="2" xfId="0" applyNumberFormat="1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justify" vertical="center" wrapText="1"/>
    </xf>
    <xf numFmtId="0" fontId="3" fillId="0" borderId="2" xfId="0" applyNumberFormat="1" applyFont="1" applyFill="1" applyBorder="1" applyAlignment="1">
      <alignment horizontal="justify" vertical="center"/>
    </xf>
    <xf numFmtId="9" fontId="2" fillId="0" borderId="2" xfId="0" applyNumberFormat="1" applyFont="1" applyFill="1" applyBorder="1" applyAlignment="1">
      <alignment horizontal="center" vertical="center"/>
    </xf>
    <xf numFmtId="9" fontId="3" fillId="0" borderId="2" xfId="0" applyNumberFormat="1" applyFont="1" applyFill="1" applyBorder="1" applyAlignment="1">
      <alignment horizontal="center" vertical="center"/>
    </xf>
    <xf numFmtId="176" fontId="2" fillId="0" borderId="2" xfId="0" applyNumberFormat="1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 2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>
    <pageSetUpPr fitToPage="1"/>
  </sheetPr>
  <dimension ref="A1:XFD23"/>
  <sheetViews>
    <sheetView tabSelected="1" zoomScale="70" zoomScaleNormal="70" workbookViewId="0">
      <pane ySplit="5" topLeftCell="A6" activePane="bottomLeft" state="frozen"/>
      <selection/>
      <selection pane="bottomLeft" activeCell="O21" sqref="O17:Q21"/>
    </sheetView>
  </sheetViews>
  <sheetFormatPr defaultColWidth="9" defaultRowHeight="13.5"/>
  <cols>
    <col min="1" max="1" width="6" style="6" customWidth="1"/>
    <col min="2" max="2" width="9" style="6"/>
    <col min="3" max="3" width="11.75" style="6" customWidth="1"/>
    <col min="4" max="4" width="30.375" style="6" customWidth="1"/>
    <col min="5" max="5" width="73" style="6" customWidth="1"/>
    <col min="6" max="6" width="8.25" style="6" customWidth="1"/>
    <col min="7" max="7" width="10.875" style="6" customWidth="1"/>
    <col min="8" max="8" width="9.375" style="6" customWidth="1"/>
    <col min="9" max="9" width="9.25" style="6" customWidth="1"/>
    <col min="10" max="10" width="10.625" style="6" customWidth="1"/>
    <col min="11" max="11" width="11.625" style="6" customWidth="1"/>
    <col min="12" max="12" width="11" style="6" customWidth="1"/>
    <col min="13" max="13" width="11.5" style="6" customWidth="1"/>
    <col min="14" max="14" width="10.25" style="6" customWidth="1"/>
    <col min="15" max="17" width="10.625" style="6" customWidth="1"/>
    <col min="18" max="18" width="11.875" style="6" customWidth="1"/>
    <col min="19" max="20" width="9" style="6" customWidth="1"/>
    <col min="21" max="21" width="15.7166666666667" style="6" customWidth="1"/>
    <col min="22" max="16384" width="9" style="6"/>
  </cols>
  <sheetData>
    <row r="1" ht="44" customHeight="1" spans="1:21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</row>
    <row r="2" ht="25" customHeight="1" spans="1:21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9" t="s">
        <v>8</v>
      </c>
      <c r="I2" s="9"/>
      <c r="J2" s="9"/>
      <c r="K2" s="9"/>
      <c r="L2" s="9"/>
      <c r="M2" s="9"/>
      <c r="N2" s="35" t="s">
        <v>9</v>
      </c>
      <c r="O2" s="35"/>
      <c r="P2" s="35"/>
      <c r="Q2" s="40"/>
      <c r="R2" s="9" t="s">
        <v>10</v>
      </c>
      <c r="S2" s="9" t="s">
        <v>11</v>
      </c>
      <c r="T2" s="9" t="s">
        <v>12</v>
      </c>
      <c r="U2" s="9" t="s">
        <v>13</v>
      </c>
    </row>
    <row r="3" ht="30" customHeight="1" spans="1:21">
      <c r="A3" s="10"/>
      <c r="B3" s="10"/>
      <c r="C3" s="10"/>
      <c r="D3" s="10"/>
      <c r="E3" s="10"/>
      <c r="F3" s="10"/>
      <c r="G3" s="10"/>
      <c r="H3" s="9"/>
      <c r="I3" s="9"/>
      <c r="J3" s="9"/>
      <c r="K3" s="9"/>
      <c r="L3" s="9"/>
      <c r="M3" s="9"/>
      <c r="N3" s="35" t="s">
        <v>14</v>
      </c>
      <c r="O3" s="35" t="s">
        <v>15</v>
      </c>
      <c r="P3" s="35"/>
      <c r="Q3" s="35"/>
      <c r="R3" s="9"/>
      <c r="S3" s="9"/>
      <c r="T3" s="9"/>
      <c r="U3" s="9"/>
    </row>
    <row r="4" ht="57" spans="1:21">
      <c r="A4" s="10"/>
      <c r="B4" s="10"/>
      <c r="C4" s="10"/>
      <c r="D4" s="10"/>
      <c r="E4" s="10"/>
      <c r="F4" s="10"/>
      <c r="G4" s="10"/>
      <c r="H4" s="11" t="s">
        <v>16</v>
      </c>
      <c r="I4" s="11" t="s">
        <v>17</v>
      </c>
      <c r="J4" s="9" t="s">
        <v>18</v>
      </c>
      <c r="K4" s="9" t="s">
        <v>19</v>
      </c>
      <c r="L4" s="9" t="s">
        <v>20</v>
      </c>
      <c r="M4" s="11" t="s">
        <v>21</v>
      </c>
      <c r="N4" s="35"/>
      <c r="O4" s="9" t="s">
        <v>16</v>
      </c>
      <c r="P4" s="9" t="s">
        <v>18</v>
      </c>
      <c r="Q4" s="9" t="s">
        <v>19</v>
      </c>
      <c r="R4" s="9"/>
      <c r="S4" s="9"/>
      <c r="T4" s="9"/>
      <c r="U4" s="9"/>
    </row>
    <row r="5" ht="28.5" spans="1:21">
      <c r="A5" s="12"/>
      <c r="B5" s="12"/>
      <c r="C5" s="12"/>
      <c r="D5" s="12"/>
      <c r="E5" s="12"/>
      <c r="F5" s="12"/>
      <c r="G5" s="12"/>
      <c r="H5" s="9" t="s">
        <v>22</v>
      </c>
      <c r="I5" s="9" t="s">
        <v>22</v>
      </c>
      <c r="J5" s="9" t="s">
        <v>23</v>
      </c>
      <c r="K5" s="9" t="s">
        <v>23</v>
      </c>
      <c r="L5" s="9" t="s">
        <v>24</v>
      </c>
      <c r="M5" s="9" t="s">
        <v>25</v>
      </c>
      <c r="N5" s="35"/>
      <c r="O5" s="9" t="s">
        <v>22</v>
      </c>
      <c r="P5" s="9" t="s">
        <v>23</v>
      </c>
      <c r="Q5" s="9" t="s">
        <v>23</v>
      </c>
      <c r="R5" s="9"/>
      <c r="S5" s="9"/>
      <c r="T5" s="9"/>
      <c r="U5" s="9"/>
    </row>
    <row r="6" s="1" customFormat="1" ht="43" customHeight="1" spans="1:21">
      <c r="A6" s="13" t="s">
        <v>26</v>
      </c>
      <c r="B6" s="14"/>
      <c r="C6" s="14"/>
      <c r="D6" s="14"/>
      <c r="E6" s="14"/>
      <c r="F6" s="15"/>
      <c r="G6" s="16">
        <f>SUM(G7:G15)</f>
        <v>1297</v>
      </c>
      <c r="H6" s="16">
        <f t="shared" ref="H6:Q6" si="0">SUM(H7:H15)</f>
        <v>674.5</v>
      </c>
      <c r="I6" s="16">
        <f t="shared" si="0"/>
        <v>10.5</v>
      </c>
      <c r="J6" s="16">
        <f t="shared" si="0"/>
        <v>493</v>
      </c>
      <c r="K6" s="16">
        <f t="shared" si="0"/>
        <v>77</v>
      </c>
      <c r="L6" s="16">
        <f t="shared" si="0"/>
        <v>30</v>
      </c>
      <c r="M6" s="16">
        <f t="shared" si="0"/>
        <v>12</v>
      </c>
      <c r="N6" s="16">
        <f t="shared" si="0"/>
        <v>138.2</v>
      </c>
      <c r="O6" s="16">
        <f t="shared" si="0"/>
        <v>0</v>
      </c>
      <c r="P6" s="16">
        <f t="shared" si="0"/>
        <v>0</v>
      </c>
      <c r="Q6" s="16">
        <f t="shared" si="0"/>
        <v>0</v>
      </c>
      <c r="R6" s="41"/>
      <c r="S6" s="41"/>
      <c r="T6" s="41"/>
      <c r="U6" s="41"/>
    </row>
    <row r="7" s="2" customFormat="1" ht="42" customHeight="1" spans="1:21">
      <c r="A7" s="17">
        <v>1</v>
      </c>
      <c r="B7" s="18" t="s">
        <v>27</v>
      </c>
      <c r="C7" s="17" t="s">
        <v>28</v>
      </c>
      <c r="D7" s="17" t="s">
        <v>29</v>
      </c>
      <c r="E7" s="17" t="s">
        <v>30</v>
      </c>
      <c r="F7" s="17" t="s">
        <v>31</v>
      </c>
      <c r="G7" s="19">
        <f t="shared" ref="G7:G12" si="1">H7+J7+K7+L7+M7</f>
        <v>180</v>
      </c>
      <c r="H7" s="19">
        <v>180</v>
      </c>
      <c r="I7" s="19"/>
      <c r="J7" s="19"/>
      <c r="K7" s="19"/>
      <c r="L7" s="19"/>
      <c r="M7" s="36"/>
      <c r="N7" s="37">
        <v>21</v>
      </c>
      <c r="O7" s="37"/>
      <c r="P7" s="37"/>
      <c r="Q7" s="35"/>
      <c r="R7" s="17" t="s">
        <v>32</v>
      </c>
      <c r="S7" s="42" t="s">
        <v>33</v>
      </c>
      <c r="T7" s="42">
        <v>0.98</v>
      </c>
      <c r="U7" s="43" t="s">
        <v>34</v>
      </c>
    </row>
    <row r="8" s="2" customFormat="1" ht="42" customHeight="1" spans="1:21">
      <c r="A8" s="17">
        <v>2</v>
      </c>
      <c r="B8" s="17" t="s">
        <v>27</v>
      </c>
      <c r="C8" s="17" t="s">
        <v>35</v>
      </c>
      <c r="D8" s="17" t="s">
        <v>36</v>
      </c>
      <c r="E8" s="17" t="s">
        <v>37</v>
      </c>
      <c r="F8" s="18" t="s">
        <v>38</v>
      </c>
      <c r="G8" s="19">
        <f t="shared" si="1"/>
        <v>256</v>
      </c>
      <c r="H8" s="19">
        <v>214</v>
      </c>
      <c r="I8" s="19"/>
      <c r="J8" s="19"/>
      <c r="K8" s="19"/>
      <c r="L8" s="19">
        <v>30</v>
      </c>
      <c r="M8" s="19">
        <v>12</v>
      </c>
      <c r="N8" s="37">
        <v>31</v>
      </c>
      <c r="O8" s="37"/>
      <c r="P8" s="37"/>
      <c r="Q8" s="31"/>
      <c r="R8" s="17" t="s">
        <v>39</v>
      </c>
      <c r="S8" s="17" t="s">
        <v>40</v>
      </c>
      <c r="T8" s="42">
        <v>0.98</v>
      </c>
      <c r="U8" s="43" t="s">
        <v>34</v>
      </c>
    </row>
    <row r="9" s="2" customFormat="1" ht="42" customHeight="1" spans="1:21">
      <c r="A9" s="17">
        <v>3</v>
      </c>
      <c r="B9" s="20" t="s">
        <v>41</v>
      </c>
      <c r="C9" s="20" t="s">
        <v>42</v>
      </c>
      <c r="D9" s="17" t="s">
        <v>43</v>
      </c>
      <c r="E9" s="21" t="s">
        <v>44</v>
      </c>
      <c r="F9" s="22" t="s">
        <v>45</v>
      </c>
      <c r="G9" s="19">
        <f t="shared" si="1"/>
        <v>213</v>
      </c>
      <c r="H9" s="19">
        <v>213</v>
      </c>
      <c r="I9" s="19"/>
      <c r="J9" s="19"/>
      <c r="K9" s="19"/>
      <c r="L9" s="19"/>
      <c r="M9" s="19"/>
      <c r="N9" s="37">
        <v>22.2</v>
      </c>
      <c r="O9" s="19"/>
      <c r="P9" s="19"/>
      <c r="Q9" s="31"/>
      <c r="R9" s="17" t="s">
        <v>46</v>
      </c>
      <c r="S9" s="27" t="s">
        <v>47</v>
      </c>
      <c r="T9" s="44">
        <v>0.95</v>
      </c>
      <c r="U9" s="45" t="s">
        <v>48</v>
      </c>
    </row>
    <row r="10" s="2" customFormat="1" ht="42" customHeight="1" spans="1:21">
      <c r="A10" s="17">
        <v>4</v>
      </c>
      <c r="B10" s="17" t="s">
        <v>27</v>
      </c>
      <c r="C10" s="17" t="s">
        <v>49</v>
      </c>
      <c r="D10" s="17" t="s">
        <v>50</v>
      </c>
      <c r="E10" s="17" t="s">
        <v>51</v>
      </c>
      <c r="F10" s="18" t="s">
        <v>38</v>
      </c>
      <c r="G10" s="19">
        <f t="shared" si="1"/>
        <v>95</v>
      </c>
      <c r="H10" s="19"/>
      <c r="I10" s="19"/>
      <c r="J10" s="19">
        <v>95</v>
      </c>
      <c r="K10" s="37"/>
      <c r="L10" s="19"/>
      <c r="M10" s="38"/>
      <c r="N10" s="37">
        <v>22</v>
      </c>
      <c r="O10" s="37"/>
      <c r="P10" s="37"/>
      <c r="Q10" s="31"/>
      <c r="R10" s="17" t="s">
        <v>52</v>
      </c>
      <c r="S10" s="17" t="s">
        <v>40</v>
      </c>
      <c r="T10" s="42">
        <v>0.98</v>
      </c>
      <c r="U10" s="43" t="s">
        <v>34</v>
      </c>
    </row>
    <row r="11" s="2" customFormat="1" ht="50" customHeight="1" spans="1:21">
      <c r="A11" s="17">
        <v>5</v>
      </c>
      <c r="B11" s="17" t="s">
        <v>53</v>
      </c>
      <c r="C11" s="17" t="s">
        <v>54</v>
      </c>
      <c r="D11" s="17" t="s">
        <v>55</v>
      </c>
      <c r="E11" s="17" t="s">
        <v>56</v>
      </c>
      <c r="F11" s="18" t="s">
        <v>38</v>
      </c>
      <c r="G11" s="19">
        <f t="shared" si="1"/>
        <v>20</v>
      </c>
      <c r="H11" s="19"/>
      <c r="I11" s="19"/>
      <c r="J11" s="19">
        <v>20</v>
      </c>
      <c r="K11" s="19"/>
      <c r="L11" s="19"/>
      <c r="M11" s="19"/>
      <c r="N11" s="37">
        <v>20</v>
      </c>
      <c r="O11" s="19"/>
      <c r="P11" s="19"/>
      <c r="Q11" s="31"/>
      <c r="R11" s="17" t="s">
        <v>57</v>
      </c>
      <c r="S11" s="17" t="s">
        <v>40</v>
      </c>
      <c r="T11" s="42">
        <v>0.98</v>
      </c>
      <c r="U11" s="43" t="s">
        <v>58</v>
      </c>
    </row>
    <row r="12" s="2" customFormat="1" ht="47" customHeight="1" spans="1:21">
      <c r="A12" s="17">
        <v>6</v>
      </c>
      <c r="B12" s="18" t="s">
        <v>27</v>
      </c>
      <c r="C12" s="17" t="s">
        <v>59</v>
      </c>
      <c r="D12" s="17" t="s">
        <v>60</v>
      </c>
      <c r="E12" s="23" t="s">
        <v>61</v>
      </c>
      <c r="F12" s="18" t="s">
        <v>38</v>
      </c>
      <c r="G12" s="19">
        <f t="shared" si="1"/>
        <v>77</v>
      </c>
      <c r="H12" s="19"/>
      <c r="I12" s="19"/>
      <c r="J12" s="19"/>
      <c r="K12" s="37">
        <v>77</v>
      </c>
      <c r="L12" s="19"/>
      <c r="M12" s="38"/>
      <c r="N12" s="37">
        <v>22</v>
      </c>
      <c r="O12" s="37"/>
      <c r="P12" s="37"/>
      <c r="Q12" s="31"/>
      <c r="R12" s="17" t="s">
        <v>62</v>
      </c>
      <c r="S12" s="42" t="s">
        <v>40</v>
      </c>
      <c r="T12" s="42">
        <v>0.98</v>
      </c>
      <c r="U12" s="46" t="s">
        <v>63</v>
      </c>
    </row>
    <row r="13" s="2" customFormat="1" ht="58" customHeight="1" spans="1:28">
      <c r="A13" s="17">
        <v>7</v>
      </c>
      <c r="B13" s="24" t="s">
        <v>64</v>
      </c>
      <c r="C13" s="24" t="s">
        <v>65</v>
      </c>
      <c r="D13" s="17" t="s">
        <v>66</v>
      </c>
      <c r="E13" s="18" t="s">
        <v>67</v>
      </c>
      <c r="F13" s="18" t="s">
        <v>31</v>
      </c>
      <c r="G13" s="19">
        <v>78</v>
      </c>
      <c r="H13" s="25">
        <v>67.5</v>
      </c>
      <c r="I13" s="25">
        <v>10.5</v>
      </c>
      <c r="J13" s="29"/>
      <c r="K13" s="29"/>
      <c r="L13" s="29"/>
      <c r="M13" s="29"/>
      <c r="N13" s="39"/>
      <c r="O13" s="29"/>
      <c r="P13" s="29"/>
      <c r="Q13" s="25"/>
      <c r="R13" s="17" t="s">
        <v>68</v>
      </c>
      <c r="S13" s="17" t="s">
        <v>33</v>
      </c>
      <c r="T13" s="42">
        <v>0.95</v>
      </c>
      <c r="U13" s="17" t="s">
        <v>69</v>
      </c>
      <c r="Y13" s="51"/>
      <c r="Z13" s="51"/>
      <c r="AA13" s="51"/>
      <c r="AB13" s="51"/>
    </row>
    <row r="14" s="3" customFormat="1" ht="113" customHeight="1" spans="1:16384">
      <c r="A14" s="17">
        <v>8</v>
      </c>
      <c r="B14" s="17" t="s">
        <v>53</v>
      </c>
      <c r="C14" s="17" t="s">
        <v>54</v>
      </c>
      <c r="D14" s="17" t="s">
        <v>70</v>
      </c>
      <c r="E14" s="17" t="s">
        <v>71</v>
      </c>
      <c r="F14" s="18" t="s">
        <v>38</v>
      </c>
      <c r="G14" s="19">
        <v>328</v>
      </c>
      <c r="H14" s="26"/>
      <c r="I14" s="26"/>
      <c r="J14" s="19">
        <v>328</v>
      </c>
      <c r="K14" s="26"/>
      <c r="L14" s="26"/>
      <c r="M14" s="26"/>
      <c r="N14" s="26"/>
      <c r="O14" s="26"/>
      <c r="P14" s="26"/>
      <c r="Q14" s="26"/>
      <c r="R14" s="17" t="s">
        <v>72</v>
      </c>
      <c r="S14" s="17" t="s">
        <v>47</v>
      </c>
      <c r="T14" s="42">
        <v>0.96</v>
      </c>
      <c r="U14" s="17" t="s">
        <v>58</v>
      </c>
      <c r="XFB14" s="2"/>
      <c r="XFC14" s="2"/>
      <c r="XFD14" s="2"/>
    </row>
    <row r="15" s="4" customFormat="1" ht="83" customHeight="1" spans="1:21">
      <c r="A15" s="17">
        <v>9</v>
      </c>
      <c r="B15" s="27" t="s">
        <v>41</v>
      </c>
      <c r="C15" s="27" t="s">
        <v>42</v>
      </c>
      <c r="D15" s="27" t="s">
        <v>73</v>
      </c>
      <c r="E15" s="27" t="s">
        <v>74</v>
      </c>
      <c r="F15" s="17" t="s">
        <v>75</v>
      </c>
      <c r="G15" s="19">
        <v>50</v>
      </c>
      <c r="I15" s="19"/>
      <c r="J15" s="19">
        <v>50</v>
      </c>
      <c r="K15" s="25"/>
      <c r="L15" s="34"/>
      <c r="M15" s="34"/>
      <c r="N15" s="34"/>
      <c r="O15" s="34"/>
      <c r="P15" s="34"/>
      <c r="Q15" s="34"/>
      <c r="R15" s="17" t="s">
        <v>76</v>
      </c>
      <c r="S15" s="27" t="s">
        <v>47</v>
      </c>
      <c r="T15" s="42">
        <v>0.96</v>
      </c>
      <c r="U15" s="17" t="s">
        <v>77</v>
      </c>
    </row>
    <row r="16" s="1" customFormat="1" ht="43" customHeight="1" spans="1:21">
      <c r="A16" s="13" t="s">
        <v>78</v>
      </c>
      <c r="B16" s="14"/>
      <c r="C16" s="14"/>
      <c r="D16" s="14"/>
      <c r="E16" s="14"/>
      <c r="F16" s="15"/>
      <c r="G16" s="28">
        <f>SUM(G17:G23)</f>
        <v>594.2</v>
      </c>
      <c r="H16" s="16">
        <f>SUM(H17:H23)</f>
        <v>67.5</v>
      </c>
      <c r="I16" s="16">
        <f t="shared" ref="I16:N16" si="2">SUM(I17:I23)</f>
        <v>10.5</v>
      </c>
      <c r="J16" s="16">
        <f t="shared" si="2"/>
        <v>378</v>
      </c>
      <c r="K16" s="16">
        <f t="shared" si="2"/>
        <v>0</v>
      </c>
      <c r="L16" s="16">
        <f t="shared" si="2"/>
        <v>0</v>
      </c>
      <c r="M16" s="16">
        <f t="shared" si="2"/>
        <v>0</v>
      </c>
      <c r="N16" s="16">
        <f t="shared" si="2"/>
        <v>0</v>
      </c>
      <c r="O16" s="16">
        <f>SUM(O17:O21)</f>
        <v>74.2</v>
      </c>
      <c r="P16" s="16">
        <f>SUM(P17:P21)</f>
        <v>42</v>
      </c>
      <c r="Q16" s="16">
        <f>SUM(Q17:Q21)</f>
        <v>22</v>
      </c>
      <c r="R16" s="41"/>
      <c r="S16" s="41"/>
      <c r="T16" s="41"/>
      <c r="U16" s="41"/>
    </row>
    <row r="17" s="2" customFormat="1" ht="52" customHeight="1" spans="1:21">
      <c r="A17" s="17">
        <v>1</v>
      </c>
      <c r="B17" s="29" t="s">
        <v>79</v>
      </c>
      <c r="C17" s="30" t="s">
        <v>80</v>
      </c>
      <c r="D17" s="29" t="s">
        <v>81</v>
      </c>
      <c r="E17" s="30" t="s">
        <v>82</v>
      </c>
      <c r="F17" s="18" t="s">
        <v>38</v>
      </c>
      <c r="G17" s="19">
        <f>O17+P17+Q17</f>
        <v>29.5</v>
      </c>
      <c r="H17" s="25"/>
      <c r="I17" s="25"/>
      <c r="J17" s="25"/>
      <c r="K17" s="25"/>
      <c r="L17" s="25"/>
      <c r="M17" s="25"/>
      <c r="N17" s="25"/>
      <c r="O17" s="25">
        <v>29.2</v>
      </c>
      <c r="P17" s="25">
        <v>0.3</v>
      </c>
      <c r="Q17" s="31"/>
      <c r="R17" s="30" t="s">
        <v>83</v>
      </c>
      <c r="S17" s="17" t="s">
        <v>33</v>
      </c>
      <c r="T17" s="47">
        <v>0.97</v>
      </c>
      <c r="U17" s="30" t="s">
        <v>84</v>
      </c>
    </row>
    <row r="18" s="2" customFormat="1" ht="39" customHeight="1" spans="1:21">
      <c r="A18" s="17">
        <v>2</v>
      </c>
      <c r="B18" s="17" t="s">
        <v>85</v>
      </c>
      <c r="C18" s="17" t="s">
        <v>86</v>
      </c>
      <c r="D18" s="17" t="s">
        <v>87</v>
      </c>
      <c r="E18" s="17" t="s">
        <v>88</v>
      </c>
      <c r="F18" s="18" t="s">
        <v>38</v>
      </c>
      <c r="G18" s="19">
        <f>O18+P18+Q18</f>
        <v>29</v>
      </c>
      <c r="H18" s="25"/>
      <c r="I18" s="25"/>
      <c r="J18" s="25"/>
      <c r="K18" s="25"/>
      <c r="L18" s="25"/>
      <c r="M18" s="25"/>
      <c r="N18" s="25"/>
      <c r="O18" s="25"/>
      <c r="P18" s="25">
        <v>7</v>
      </c>
      <c r="Q18" s="31">
        <v>22</v>
      </c>
      <c r="R18" s="17" t="s">
        <v>89</v>
      </c>
      <c r="S18" s="17" t="s">
        <v>90</v>
      </c>
      <c r="T18" s="48">
        <v>0.95</v>
      </c>
      <c r="U18" s="17" t="s">
        <v>91</v>
      </c>
    </row>
    <row r="19" s="2" customFormat="1" ht="52" customHeight="1" spans="1:21">
      <c r="A19" s="17">
        <v>3</v>
      </c>
      <c r="B19" s="29" t="s">
        <v>92</v>
      </c>
      <c r="C19" s="29" t="s">
        <v>93</v>
      </c>
      <c r="D19" s="30" t="s">
        <v>94</v>
      </c>
      <c r="E19" s="31" t="s">
        <v>95</v>
      </c>
      <c r="F19" s="18" t="s">
        <v>38</v>
      </c>
      <c r="G19" s="19">
        <f>O19+P19+Q19</f>
        <v>45</v>
      </c>
      <c r="H19" s="25"/>
      <c r="I19" s="25"/>
      <c r="J19" s="25"/>
      <c r="K19" s="25"/>
      <c r="L19" s="25"/>
      <c r="M19" s="25"/>
      <c r="N19" s="25"/>
      <c r="O19" s="25">
        <v>45</v>
      </c>
      <c r="P19" s="25"/>
      <c r="Q19" s="35"/>
      <c r="R19" s="30" t="s">
        <v>96</v>
      </c>
      <c r="S19" s="17" t="s">
        <v>90</v>
      </c>
      <c r="T19" s="47">
        <v>0.98</v>
      </c>
      <c r="U19" s="30" t="s">
        <v>97</v>
      </c>
    </row>
    <row r="20" s="2" customFormat="1" ht="45" customHeight="1" spans="1:21">
      <c r="A20" s="17">
        <v>4</v>
      </c>
      <c r="B20" s="17" t="s">
        <v>98</v>
      </c>
      <c r="C20" s="17" t="s">
        <v>98</v>
      </c>
      <c r="D20" s="17" t="s">
        <v>99</v>
      </c>
      <c r="E20" s="19" t="s">
        <v>100</v>
      </c>
      <c r="F20" s="18" t="s">
        <v>38</v>
      </c>
      <c r="G20" s="19">
        <f>O20+P20+Q20</f>
        <v>17.5</v>
      </c>
      <c r="H20" s="32"/>
      <c r="I20" s="32"/>
      <c r="J20" s="32"/>
      <c r="K20" s="32"/>
      <c r="L20" s="32"/>
      <c r="M20" s="32"/>
      <c r="N20" s="32"/>
      <c r="O20" s="32"/>
      <c r="P20" s="32">
        <v>17.5</v>
      </c>
      <c r="Q20" s="32"/>
      <c r="R20" s="49" t="s">
        <v>101</v>
      </c>
      <c r="S20" s="17" t="s">
        <v>90</v>
      </c>
      <c r="T20" s="47">
        <v>0.98</v>
      </c>
      <c r="U20" s="17" t="s">
        <v>102</v>
      </c>
    </row>
    <row r="21" s="5" customFormat="1" ht="51" customHeight="1" spans="1:23">
      <c r="A21" s="17">
        <v>5</v>
      </c>
      <c r="B21" s="24" t="s">
        <v>64</v>
      </c>
      <c r="C21" s="24" t="s">
        <v>65</v>
      </c>
      <c r="D21" s="17" t="s">
        <v>66</v>
      </c>
      <c r="E21" s="33" t="s">
        <v>103</v>
      </c>
      <c r="F21" s="18" t="s">
        <v>38</v>
      </c>
      <c r="G21" s="19">
        <f>H21+I21+O21+P21+Q21</f>
        <v>95.2</v>
      </c>
      <c r="H21" s="25">
        <v>67.5</v>
      </c>
      <c r="I21" s="25">
        <v>10.5</v>
      </c>
      <c r="J21" s="32"/>
      <c r="K21" s="32"/>
      <c r="L21" s="32"/>
      <c r="M21" s="24"/>
      <c r="N21" s="24"/>
      <c r="O21" s="24"/>
      <c r="P21" s="32">
        <v>17.2</v>
      </c>
      <c r="Q21" s="24"/>
      <c r="R21" s="17" t="s">
        <v>68</v>
      </c>
      <c r="S21" s="17" t="s">
        <v>33</v>
      </c>
      <c r="T21" s="42">
        <v>0.95</v>
      </c>
      <c r="U21" s="17" t="s">
        <v>69</v>
      </c>
      <c r="V21" s="50"/>
      <c r="W21" s="50"/>
    </row>
    <row r="22" s="3" customFormat="1" ht="177" customHeight="1" spans="1:16384">
      <c r="A22" s="17">
        <v>6</v>
      </c>
      <c r="B22" s="17" t="s">
        <v>53</v>
      </c>
      <c r="C22" s="17" t="s">
        <v>54</v>
      </c>
      <c r="D22" s="17" t="s">
        <v>70</v>
      </c>
      <c r="E22" s="17" t="s">
        <v>104</v>
      </c>
      <c r="F22" s="18" t="s">
        <v>38</v>
      </c>
      <c r="G22" s="19">
        <v>328</v>
      </c>
      <c r="H22" s="26"/>
      <c r="I22" s="26"/>
      <c r="J22" s="19">
        <v>328</v>
      </c>
      <c r="K22" s="26"/>
      <c r="L22" s="26"/>
      <c r="M22" s="26"/>
      <c r="N22" s="26"/>
      <c r="O22" s="26"/>
      <c r="P22" s="26"/>
      <c r="Q22" s="26"/>
      <c r="R22" s="17" t="s">
        <v>72</v>
      </c>
      <c r="S22" s="17" t="s">
        <v>47</v>
      </c>
      <c r="T22" s="42">
        <v>0.96</v>
      </c>
      <c r="U22" s="17" t="s">
        <v>58</v>
      </c>
      <c r="XFB22" s="2"/>
      <c r="XFC22" s="2"/>
      <c r="XFD22" s="2"/>
    </row>
    <row r="23" s="4" customFormat="1" ht="83" customHeight="1" spans="1:21">
      <c r="A23" s="17">
        <v>7</v>
      </c>
      <c r="B23" s="27" t="s">
        <v>41</v>
      </c>
      <c r="C23" s="27" t="s">
        <v>42</v>
      </c>
      <c r="D23" s="27" t="s">
        <v>73</v>
      </c>
      <c r="E23" s="27" t="s">
        <v>74</v>
      </c>
      <c r="F23" s="17" t="s">
        <v>75</v>
      </c>
      <c r="G23" s="19">
        <v>50</v>
      </c>
      <c r="H23" s="34"/>
      <c r="I23" s="19"/>
      <c r="J23" s="19">
        <v>50</v>
      </c>
      <c r="K23" s="25"/>
      <c r="L23" s="34"/>
      <c r="M23" s="34"/>
      <c r="N23" s="34"/>
      <c r="O23" s="34"/>
      <c r="P23" s="34"/>
      <c r="Q23" s="34"/>
      <c r="R23" s="17" t="s">
        <v>76</v>
      </c>
      <c r="S23" s="27" t="s">
        <v>47</v>
      </c>
      <c r="T23" s="42">
        <v>0.96</v>
      </c>
      <c r="U23" s="17" t="s">
        <v>105</v>
      </c>
    </row>
  </sheetData>
  <mergeCells count="18">
    <mergeCell ref="A1:U1"/>
    <mergeCell ref="N2:Q2"/>
    <mergeCell ref="O3:Q3"/>
    <mergeCell ref="A6:F6"/>
    <mergeCell ref="A16:F16"/>
    <mergeCell ref="A2:A5"/>
    <mergeCell ref="B2:B5"/>
    <mergeCell ref="C2:C5"/>
    <mergeCell ref="D2:D5"/>
    <mergeCell ref="E2:E5"/>
    <mergeCell ref="F2:F5"/>
    <mergeCell ref="G2:G5"/>
    <mergeCell ref="N3:N5"/>
    <mergeCell ref="R2:R5"/>
    <mergeCell ref="S2:S5"/>
    <mergeCell ref="T2:T5"/>
    <mergeCell ref="U2:U5"/>
    <mergeCell ref="H2:M3"/>
  </mergeCells>
  <pageMargins left="0.196527777777778" right="0.161111111111111" top="0.409027777777778" bottom="0.409027777777778" header="0.5" footer="0.5"/>
  <pageSetup paperSize="9" scale="4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你隔岸观火＾不救我</cp:lastModifiedBy>
  <dcterms:created xsi:type="dcterms:W3CDTF">2025-08-28T08:51:00Z</dcterms:created>
  <dcterms:modified xsi:type="dcterms:W3CDTF">2025-10-28T09:36:26Z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8235975043C34287B87D6D4D4A2AFE7A_11</vt:lpwstr>
  </property>
  <property fmtid="{D5CDD505-2E9C-101B-9397-08002B2CF9AE}" pid="3" name="KSOProductBuildVer">
    <vt:lpwstr>2052-12.1.0.23125</vt:lpwstr>
  </property>
  <property fmtid="{D5CDD505-2E9C-101B-9397-08002B2CF9AE}" pid="4" name="KSOReadingLayout">
    <vt:bool>true</vt:bool>
  </property>
</Properties>
</file>