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（定）调整" sheetId="1" r:id="rId1"/>
  </sheets>
  <definedNames>
    <definedName name="_xlnm._FilterDatabase" localSheetId="0" hidden="1">'（定）调整'!$A$4:$AG$47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<sst xmlns="http://schemas.openxmlformats.org/spreadsheetml/2006/main" count="357" uniqueCount="164">
  <si>
    <t>横峰县2025年衔接推进乡村振兴补助资金部分项目调整明细表</t>
  </si>
  <si>
    <t>序号</t>
  </si>
  <si>
    <t>项目单位</t>
  </si>
  <si>
    <t>实施地点</t>
  </si>
  <si>
    <t>项目名称</t>
  </si>
  <si>
    <t>项目建设内容及规模</t>
  </si>
  <si>
    <t>单位（公里、亩等）</t>
  </si>
  <si>
    <t>总投资
（万元）</t>
  </si>
  <si>
    <t>其中：衔接补助资金</t>
  </si>
  <si>
    <t>调整资金情况</t>
  </si>
  <si>
    <t>本次新增安排资金</t>
  </si>
  <si>
    <t>绩效目标</t>
  </si>
  <si>
    <t>时间进度安排</t>
  </si>
  <si>
    <t>受益对象满意度</t>
  </si>
  <si>
    <t>责任单位</t>
  </si>
  <si>
    <t>计划收回资金</t>
  </si>
  <si>
    <t>其中：本次收回资金再安排</t>
  </si>
  <si>
    <t>赣财农指（2024）58号
（中央）</t>
  </si>
  <si>
    <t>赣财农指（2024）49号（省级）</t>
  </si>
  <si>
    <t>横财农指（2025）15号（县级）</t>
  </si>
  <si>
    <t>赣财农指（2025）10号
（中央）</t>
  </si>
  <si>
    <t>饶财农指（2025）19号（市级）</t>
  </si>
  <si>
    <t>饶财农指（2025）35号（市级）</t>
  </si>
  <si>
    <t>中央巩固成果</t>
  </si>
  <si>
    <t>少数民族</t>
  </si>
  <si>
    <t>县级巩固成果</t>
  </si>
  <si>
    <t>市重点村</t>
  </si>
  <si>
    <t>改项前</t>
  </si>
  <si>
    <t>葛源镇</t>
  </si>
  <si>
    <t>关田村</t>
  </si>
  <si>
    <t>横峰县葛源镇关田村河背庙岭上农田基础提升工程</t>
  </si>
  <si>
    <t>建设机耕道350米（宽3米），水渠维修长380米（0.4*0.5*0.6），挡墙改造36m，高度2m，厚度0.8m，60#水泥涵管18m</t>
  </si>
  <si>
    <t>米</t>
  </si>
  <si>
    <t>项目建成后促使650亩农田农业生产便利，13户农户受益，带动脱贫户5户9人，人均增收600元</t>
  </si>
  <si>
    <t>2025.3-6</t>
  </si>
  <si>
    <t>农业农村局
葛源镇</t>
  </si>
  <si>
    <t>青板乡</t>
  </si>
  <si>
    <t>排楼村</t>
  </si>
  <si>
    <t>青板乡排楼村黄家组山塘维修项目</t>
  </si>
  <si>
    <t>4亩山塘，排水涵管约2.5米、六方块加固铺面（坝体长约40米、宽2米，铺砖长约30余米、宽1.8余米）</t>
  </si>
  <si>
    <t>农田受益67亩，受益人口40户179人，脱贫户4户10人</t>
  </si>
  <si>
    <t>2025.1-12</t>
  </si>
  <si>
    <t>水利局、青板乡</t>
  </si>
  <si>
    <t>青板村</t>
  </si>
  <si>
    <t>青板乡青板村老屋王家组九分塘维修项目</t>
  </si>
  <si>
    <t>维修正涵、斜涵，坝体加固，长30米、坝高3米、坝顶宽2米加固，水沟高1米、宽1.2米、长30米修复等等</t>
  </si>
  <si>
    <t>可浇灌80亩农田，受益40户158人，脱贫户5户16人</t>
  </si>
  <si>
    <t>龙门畈乡</t>
  </si>
  <si>
    <t>钱家村</t>
  </si>
  <si>
    <t>龙门畈乡钱家村叶家水渠加高加固项目</t>
  </si>
  <si>
    <t>全长350米，清淤350米内宽1.5米，维修单边加高高度0.6米，维修三处倒塌水渠</t>
  </si>
  <si>
    <t>该项目实施后给本村4个小组160余户（15户脱贫户），300余亩水田解决旱涝保收灌溉问题。</t>
  </si>
  <si>
    <t>农业农村局
龙门畈乡</t>
  </si>
  <si>
    <t>司铺乡</t>
  </si>
  <si>
    <t>古楼村</t>
  </si>
  <si>
    <t>司铺乡古楼村古楼组山塘整治项目</t>
  </si>
  <si>
    <t>上古楼二组茶子湾山塘在原有挡墙基础上新建混凝土挡墙50米长，1.5米高，铺设混凝土垫层等，挖方50米长，90米宽，约0.8米深；上古楼二组东家坞四方塘，在原有挡墙基础上新建混凝土挡墙长30米，高1.5米，铺设混凝土垫层，挖方90米，30米，深约1米；下古楼一组大月垅山塘在原有挡墙基础上新建混凝土挡墙长40米长，2米高，铺设混凝土垫层，挖方40*50米深约1.6米。</t>
  </si>
  <si>
    <t>1.改善350亩农田灌溉条件，增加20户农民种植收入；2.预计带动8人群众务工，人均增收1000元。</t>
  </si>
  <si>
    <t>水利局、司铺乡</t>
  </si>
  <si>
    <t>司铺村</t>
  </si>
  <si>
    <t>司铺乡司铺村水渠维修改造项目</t>
  </si>
  <si>
    <t>果园新村水渠，原址新建混凝土双边渠长140米，内径宽度0.4米，高度0.5米，沟底混凝土浇筑0.1米；原址新建混凝土双边渠长230米，内径宽度1.5米，高度1米，厚0.44米，沟底混凝土浇筑0.1米等；
大地组水渠，原址新建混凝土双边水渠长274米，宽度0.5米，高度0.5米，沟底混凝土浇筑0.1米；
原址新建混凝土双边水渠长90米，宽度0.6米，高度0.5米；沟底混凝土浇筑0.1米等。</t>
  </si>
  <si>
    <t>1.完善600亩水田灌溉设施，提高农田产量，增加农民收入;2.预计带动10人群众参加劳务工资等报酬，其中脱贫人1人，人均增收1500元。</t>
  </si>
  <si>
    <t>农业农村局
司铺乡</t>
  </si>
  <si>
    <t>刘家村</t>
  </si>
  <si>
    <t>司铺乡刘家村新屋组黄竹林到岭背水渠维修改造项目</t>
  </si>
  <si>
    <t>拆除原破损水渠，新建混凝土双边水渠长300米，高0.75米，水渠内空0.5米，沟底混凝土浇筑0.1米；新建混凝土双边水渠长280米，高0.5米，水渠内空0.5米，沟底混凝土浇筑0.1米；修复铁路桥洞边灌溉渠（混凝土）沟底长30米，宽1.5米，厚0.1米，沟底混凝土浇筑0.1米等。</t>
  </si>
  <si>
    <t>1.改善240亩农田灌溉条件，增加50人农民种植收入；2.预计带动12人群众务工，人均增收1000元。</t>
  </si>
  <si>
    <t>姚家乡</t>
  </si>
  <si>
    <t>兰子村</t>
  </si>
  <si>
    <t>横峰县姚家乡兰子村畲族工程基础配套项目</t>
  </si>
  <si>
    <t>1.修复排水管路面60平方、埋设排水管120米，硬化地面2894.1平方、人行道42平方、水磨石地面305平方、路缘石安装190米；
2.过道雨棚2座，修复门1扇，墙面修复254米；
3.屋面防漏125平方等其他附属设施。</t>
  </si>
  <si>
    <t>平方米</t>
  </si>
  <si>
    <t>持续完善基础设施，助力宜居和美乡村建设，受益200户1000人，脱贫户21户72人，群众满意度达97%及以上。</t>
  </si>
  <si>
    <t>县民宗局          姚家乡</t>
  </si>
  <si>
    <t>柯家村</t>
  </si>
  <si>
    <t>龙门畈乡柯家村水坝维修项目</t>
  </si>
  <si>
    <t>浆砌水坝长13米*高3.5米*宽2.5米，混泥土垫层长13米*宽3米*厚0.5米，开破路面长15米*宽1米*高2米，铺设涵管15米，路面回填30立方，水泥硬化15平方。</t>
  </si>
  <si>
    <t>该项目实施后给本村4个村小组176余户360余亩水田耕种便利。受益群众758人，其中脱贫户16户63人。</t>
  </si>
  <si>
    <t>洋叶村</t>
  </si>
  <si>
    <t>龙门畈乡洋叶村柴家垅4口山塘清淤项目</t>
  </si>
  <si>
    <t>清淤约1150立方</t>
  </si>
  <si>
    <t>立方米</t>
  </si>
  <si>
    <t>全县</t>
  </si>
  <si>
    <t>各乡村</t>
  </si>
  <si>
    <t>葛根种植奖补</t>
  </si>
  <si>
    <t>葛根种植奖补3000亩（200元/亩）</t>
  </si>
  <si>
    <t>亩</t>
  </si>
  <si>
    <t>1.土地流转：流转18户脱贫户（含监测对象）土地，户均增收400元；
2.带动务工就业：预计带动35户脱贫户参加劳务工资等报酬，户均增收1000元。</t>
  </si>
  <si>
    <t>农业农村局、各乡镇</t>
  </si>
  <si>
    <t>岑阳镇</t>
  </si>
  <si>
    <t>铺前村、朝堂村、蔡坞村</t>
  </si>
  <si>
    <t>产业孵化基地</t>
  </si>
  <si>
    <t>建设产业孵化基地</t>
  </si>
  <si>
    <t>个</t>
  </si>
  <si>
    <t>1.预计村集体经济收入增加1.75万元；
2.预计带动脱贫对象（含监测对象）30人务工，人均增收1500元。</t>
  </si>
  <si>
    <t>农业农村局
岑阳镇</t>
  </si>
  <si>
    <t>石桥村、关田村、黄山村、枫林村、黄溪村、清湖村</t>
  </si>
  <si>
    <t>1.预计村集体经济收入增加1.75万元；
2.预计带动脱贫对象（含监测对象）60人务工，人均增收1500元。</t>
  </si>
  <si>
    <t>薛家村、霞阳村、排楼村、徐村村</t>
  </si>
  <si>
    <t>1.预计村集体经济收入增加1.75万元；
2.预计带动脱贫对象（含监测对象）40人务工，人均增收1500元。</t>
  </si>
  <si>
    <t>农业农村局
青板乡</t>
  </si>
  <si>
    <t>童家村、柯家村、龙门村、洋叶村、土岩村、霞坊村、钱家村、坊源村</t>
  </si>
  <si>
    <t>1.预计村集体经济收入增加1.75万元；
2.预计带动脱贫对象（含监测对象）65人务工，人均增收1500元。</t>
  </si>
  <si>
    <t>莲荷乡</t>
  </si>
  <si>
    <t>上畈村、杨家村、莲荷村、黄藤村、九甲村、丁家村</t>
  </si>
  <si>
    <t>农业农村局
莲荷乡</t>
  </si>
  <si>
    <t>港边乡</t>
  </si>
  <si>
    <t>港边村、灵西村、何家村</t>
  </si>
  <si>
    <t>农业农村局
港边乡</t>
  </si>
  <si>
    <t>后占村、建作村、琯山村、百家村</t>
  </si>
  <si>
    <t>农业农村局
姚家乡</t>
  </si>
  <si>
    <t>宋村村、司铺村、刘家村、牛桥村</t>
  </si>
  <si>
    <t>新篁办事处</t>
  </si>
  <si>
    <t>崇山村、陈村湾村、篁村村、槎源村</t>
  </si>
  <si>
    <t>农业农村局
新篁办事处</t>
  </si>
  <si>
    <t>改项后</t>
  </si>
  <si>
    <t>古楼村古楼组山塘整治项目</t>
  </si>
  <si>
    <t>上古楼二组茶子湾山塘新建混凝土挡墙50米长，1.5米高，铺设混凝土垫层等，挖方50米长，90米宽，约0.8米深；下古楼一组大月垅山塘新建混凝土挡墙长40米长，2米高，铺设混凝土垫层，挖方40*50米深约1.6米。</t>
  </si>
  <si>
    <t>司铺乡司铺村水渠新建项目</t>
  </si>
  <si>
    <t>果园新村水渠，新建混凝土双边渠长140米，沟壁宽0.12米*双边，内径宽度0.5米，高度0.5米，沟底混凝土浇筑0.1米；新建混凝土双边渠长230米，沟壁宽0.12米*双边，内径宽度0.5米，高度0.5米，沟底混凝土浇筑0.1米厚等；
大地组水渠，新建混凝土双边水渠长274米，沟壁宽0.12米*双边，内径宽度0.5米，高度0.5米，沟底混凝土浇筑0.1米厚；
新建混凝土双边水渠长90米，沟壁宽0.12米*双边，内径宽度0.5米，高度0.5米，沟底混凝土浇筑0.1米厚。</t>
  </si>
  <si>
    <t>司铺乡刘家村新屋组黄竹林到岭背水渠新建</t>
  </si>
  <si>
    <t>新建混凝土双边水渠长300米，沟壁宽0.12米*双边，内径宽度0.5米，高度0.7米，沟底混凝土浇筑0.1米厚；新建混凝土双边水渠长280米，沟壁宽0.12米*双边，内径宽度0.7米，高度0.5米，沟底混凝土浇筑0.1米厚；修复铁路桥洞边灌溉渠（混凝土）沟底长30米，沟壁宽0.12米*双边，内径宽度0.6米，高度0.5米，沟底混凝土浇筑0.1米厚等。</t>
  </si>
  <si>
    <t>1、修复水泥地1790平方，新建水磨石地面340平方，修复人行道30米长，修复水泥路沿石155米，新建地台1个，过雨棚2座，修复门1扇，安装DN160pvc管125米，修复石坐凳5条及其他零星建设内容。</t>
  </si>
  <si>
    <t>清淤约5078立方</t>
  </si>
  <si>
    <t>葛根种植奖补3583亩（200元/亩）</t>
  </si>
  <si>
    <t>岑阳镇建设物流仓储设施项目</t>
  </si>
  <si>
    <t>投资建设物流仓储用房，每年按照5%收益分红</t>
  </si>
  <si>
    <t>1.预计村集体经济收入增加3.27万元；
2.预计带动脱贫对象（含监测对象）30人务工，人均增收1500元。</t>
  </si>
  <si>
    <t>2025.4-12</t>
  </si>
  <si>
    <t>石桥村、关田村、枫林村、黄溪村、清湖村</t>
  </si>
  <si>
    <t>葛源镇建设物流仓储设施项目</t>
  </si>
  <si>
    <t>1.预计村集体经济收入增加2.11万元以上；
2.预计带动脱贫对象（含监测对象）60人务工，人均增收1500元。</t>
  </si>
  <si>
    <t>薛家村、排楼村、徐村村</t>
  </si>
  <si>
    <t>青板乡建设物流仓储设施项目</t>
  </si>
  <si>
    <t>1.预计村集体经济收入增加1.6万元以上；
2.预计带动脱贫对象（含监测对象）40人务工，人均增收1500元。</t>
  </si>
  <si>
    <t>童家村、柯家村、龙门村、洋叶村、土岩村、霞坊村、钱家村</t>
  </si>
  <si>
    <t>龙门畈乡建设物流仓储设施项目</t>
  </si>
  <si>
    <t>上畈村、黄藤村、九甲村、丁家村</t>
  </si>
  <si>
    <t>莲荷乡建设物流仓储设施项目</t>
  </si>
  <si>
    <t>1.预计村集体经济收入增加1.6万元以上；
2.预计带动脱贫对象（含监测对象）60人务工，人均增收1500元。</t>
  </si>
  <si>
    <t>港边村</t>
  </si>
  <si>
    <t>港边乡建设物流仓储设施项目</t>
  </si>
  <si>
    <t>后占村、建作村、琯山村</t>
  </si>
  <si>
    <t>姚家乡建设物流仓储设施项目</t>
  </si>
  <si>
    <t>司铺乡建设物流仓储设施项目</t>
  </si>
  <si>
    <t>新篁办事处建设物流仓储设施项目</t>
  </si>
  <si>
    <t>横峰县姚家乡兰子村钩嘴塘和离家东山塘及外家坞水沟维修项目</t>
  </si>
  <si>
    <t>1、钩嘴塘山塘：清理山塘淤泥46.8*22.5*0.5m深，新做红石挡墙(46.8+22.5)*2边*0.44*1.4m高，顶面砂浆找平(46.8+22.5)*2边*0.44m，新建混凝土垫层(46.8+22.5)*2边*0.64*0.1m；
2、离家东山塘：清理山塘淤泥53.3*32.3*0.5m深，新做红石挡墙(53.3+32.3)*2边*0.44*1.4m高，顶面砂浆找平(53.3+32.3)*2边*0.44m，新建混凝土垫层(53.3+32.3)*2边*0.64*0.1m；
3、外家坞水沟维修：维修混凝土双边水渠长196.5米，壁厚12cm，高80cm，维修混凝土水渠沟底196.5*0.8*0.1m，新做0.12*0.12*0.6m混凝土横档45根。</t>
  </si>
  <si>
    <t>提升农田灌溉能力，有效解决30亩农田用水需求，受益人口20户约70人,其中脱贫户7户人口30余人，群众满意度达97%及以上。</t>
  </si>
  <si>
    <t>司铺乡古楼村东流组排灌沟渠建设项目</t>
  </si>
  <si>
    <t>新建红石排水沟386米，新建3.5米高红石挡墙83立方米，现有排水沟改造200米，新建沉砂池一个，DN800混凝土管241米，混凝土检查井6个。</t>
  </si>
  <si>
    <t>1.改善400亩农田灌溉条件，增加40户农民种植收入，带动脱贫户4户；2.预计带动10人群众务工，人均增收1000元。</t>
  </si>
  <si>
    <t>农业农村局、
司铺乡</t>
  </si>
  <si>
    <t>黄藤村</t>
  </si>
  <si>
    <t>横峰县莲荷乡黄藤村李家组道路改造工程</t>
  </si>
  <si>
    <t>新建道路路基264米，土石方开挖、路基防护等，新建雨水管网515米，破损路面修复25米等</t>
  </si>
  <si>
    <t>改善村民出行条件，保障出行安全，受益群众300户，带动脱贫户3户5人，人均增收450元，满意度达95%以上</t>
  </si>
  <si>
    <t>城管局
莲荷乡</t>
  </si>
  <si>
    <t>建作村</t>
  </si>
  <si>
    <t>横峰县姚家乡建作村白水坝新建入河排污口工程</t>
  </si>
  <si>
    <t>新建混凝土矩形槽8.46m3，埋设DN500PE管道176m，新建浆砌块石护坡130m3，安装1200*1200铸铁方闸门1座，900*900铸铁方闸门1座，重建混凝土灌溉渠5.5m，修复混凝土路面123.38m2及其他工程。</t>
  </si>
  <si>
    <t>改善村民生产生活环境，受益人口约560人，其中脱贫户20户92人。</t>
  </si>
  <si>
    <t>城管局
姚家乡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</si>
</sst>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2"/>
      <name val="黑体"/>
      <charset val="134"/>
    </font>
    <font>
      <sz val="14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Border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4" fillId="0" borderId="2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9" fontId="4" fillId="0" borderId="2" xfId="49" applyNumberFormat="1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6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A47"/>
  <sheetViews>
    <sheetView tabSelected="1" zoomScale="85" zoomScaleNormal="85" topLeftCell="D1" workbookViewId="0">
      <pane ySplit="5" topLeftCell="A6" activePane="bottomLeft" state="frozen"/>
      <selection/>
      <selection pane="bottomLeft" activeCell="T47" sqref="T47"/>
    </sheetView>
  </sheetViews>
  <sheetFormatPr defaultColWidth="9" defaultRowHeight="13.5"/>
  <cols>
    <col min="1" max="1" width="6.5" style="11" customWidth="1"/>
    <col min="2" max="2" width="9" style="11"/>
    <col min="3" max="3" width="13.9666666666667" style="11" customWidth="1"/>
    <col min="4" max="4" width="33.2333333333333" style="11" customWidth="1"/>
    <col min="5" max="5" width="33" style="11" customWidth="1"/>
    <col min="6" max="6" width="7.625" style="11" customWidth="1"/>
    <col min="7" max="8" width="11.875" style="11"/>
    <col min="9" max="10" width="11.375" style="11"/>
    <col min="11" max="11" width="11" style="11" customWidth="1"/>
    <col min="12" max="12" width="11.375" style="11"/>
    <col min="13" max="13" width="10.375" style="11"/>
    <col min="14" max="15" width="9.875" style="11"/>
    <col min="16" max="19" width="12.625" style="12" customWidth="1"/>
    <col min="20" max="20" width="15.375" style="11" customWidth="1"/>
    <col min="21" max="22" width="9" style="11" customWidth="1"/>
    <col min="23" max="23" width="17.125" style="11" customWidth="1"/>
    <col min="24" max="27" width="9" style="13"/>
    <col min="28" max="16384" width="9" style="11"/>
  </cols>
  <sheetData>
    <row r="1" s="1" customFormat="1" ht="47" customHeight="1" spans="1:27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46"/>
      <c r="Y1" s="46"/>
      <c r="Z1" s="46"/>
      <c r="AA1" s="46"/>
    </row>
    <row r="2" s="2" customFormat="1" ht="25" customHeight="1" spans="1:27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6" t="s">
        <v>8</v>
      </c>
      <c r="I2" s="16"/>
      <c r="J2" s="16"/>
      <c r="K2" s="16"/>
      <c r="L2" s="35" t="s">
        <v>9</v>
      </c>
      <c r="M2" s="35"/>
      <c r="N2" s="35"/>
      <c r="O2" s="35"/>
      <c r="P2" s="41" t="s">
        <v>10</v>
      </c>
      <c r="Q2" s="41"/>
      <c r="R2" s="41"/>
      <c r="S2" s="41"/>
      <c r="T2" s="16" t="s">
        <v>11</v>
      </c>
      <c r="U2" s="16" t="s">
        <v>12</v>
      </c>
      <c r="V2" s="16" t="s">
        <v>13</v>
      </c>
      <c r="W2" s="16" t="s">
        <v>14</v>
      </c>
      <c r="X2" s="47"/>
      <c r="Y2" s="47"/>
      <c r="Z2" s="47"/>
      <c r="AA2" s="47"/>
    </row>
    <row r="3" s="2" customFormat="1" ht="44" customHeight="1" spans="1:27">
      <c r="A3" s="17"/>
      <c r="B3" s="17"/>
      <c r="C3" s="17"/>
      <c r="D3" s="17"/>
      <c r="E3" s="17"/>
      <c r="F3" s="17"/>
      <c r="G3" s="17"/>
      <c r="H3" s="16"/>
      <c r="I3" s="16"/>
      <c r="J3" s="16"/>
      <c r="K3" s="16"/>
      <c r="L3" s="35" t="s">
        <v>15</v>
      </c>
      <c r="M3" s="35" t="s">
        <v>16</v>
      </c>
      <c r="N3" s="35"/>
      <c r="O3" s="35"/>
      <c r="P3" s="41"/>
      <c r="Q3" s="41"/>
      <c r="R3" s="41"/>
      <c r="S3" s="41"/>
      <c r="T3" s="16"/>
      <c r="U3" s="16"/>
      <c r="V3" s="16"/>
      <c r="W3" s="16"/>
      <c r="X3" s="47"/>
      <c r="Y3" s="47"/>
      <c r="Z3" s="47"/>
      <c r="AA3" s="47"/>
    </row>
    <row r="4" s="2" customFormat="1" ht="54" customHeight="1" spans="1:27">
      <c r="A4" s="17"/>
      <c r="B4" s="17"/>
      <c r="C4" s="17"/>
      <c r="D4" s="17"/>
      <c r="E4" s="17"/>
      <c r="F4" s="17"/>
      <c r="G4" s="17"/>
      <c r="H4" s="18" t="s">
        <v>17</v>
      </c>
      <c r="I4" s="42"/>
      <c r="J4" s="42" t="s">
        <v>18</v>
      </c>
      <c r="K4" s="16" t="s">
        <v>19</v>
      </c>
      <c r="L4" s="35"/>
      <c r="M4" s="16" t="s">
        <v>17</v>
      </c>
      <c r="N4" s="16"/>
      <c r="O4" s="16" t="s">
        <v>19</v>
      </c>
      <c r="P4" s="41" t="s">
        <v>20</v>
      </c>
      <c r="Q4" s="41"/>
      <c r="R4" s="41" t="s">
        <v>21</v>
      </c>
      <c r="S4" s="41" t="s">
        <v>22</v>
      </c>
      <c r="T4" s="16"/>
      <c r="U4" s="16"/>
      <c r="V4" s="16"/>
      <c r="W4" s="16"/>
      <c r="X4" s="47"/>
      <c r="Y4" s="47"/>
      <c r="Z4" s="47"/>
      <c r="AA4" s="47"/>
    </row>
    <row r="5" s="2" customFormat="1" ht="54" customHeight="1" spans="1:27">
      <c r="A5" s="19"/>
      <c r="B5" s="19"/>
      <c r="C5" s="19"/>
      <c r="D5" s="19"/>
      <c r="E5" s="19"/>
      <c r="F5" s="19"/>
      <c r="G5" s="19"/>
      <c r="H5" s="16" t="s">
        <v>23</v>
      </c>
      <c r="I5" s="16" t="s">
        <v>24</v>
      </c>
      <c r="J5" s="16"/>
      <c r="K5" s="16" t="s">
        <v>25</v>
      </c>
      <c r="L5" s="35"/>
      <c r="M5" s="16" t="s">
        <v>23</v>
      </c>
      <c r="N5" s="16" t="s">
        <v>24</v>
      </c>
      <c r="O5" s="16" t="s">
        <v>25</v>
      </c>
      <c r="P5" s="16" t="s">
        <v>23</v>
      </c>
      <c r="Q5" s="16" t="s">
        <v>24</v>
      </c>
      <c r="R5" s="16" t="s">
        <v>24</v>
      </c>
      <c r="S5" s="16" t="s">
        <v>26</v>
      </c>
      <c r="T5" s="16"/>
      <c r="U5" s="16"/>
      <c r="V5" s="16"/>
      <c r="W5" s="16"/>
      <c r="X5" s="47"/>
      <c r="Y5" s="47"/>
      <c r="Z5" s="47"/>
      <c r="AA5" s="47"/>
    </row>
    <row r="6" s="3" customFormat="1" ht="33" customHeight="1" spans="1:27">
      <c r="A6" s="20" t="s">
        <v>27</v>
      </c>
      <c r="B6" s="21"/>
      <c r="C6" s="21"/>
      <c r="D6" s="21"/>
      <c r="E6" s="21"/>
      <c r="F6" s="22"/>
      <c r="G6" s="23">
        <f>SUM(G7:G26)</f>
        <v>1834</v>
      </c>
      <c r="H6" s="23">
        <f>SUM(H7:H26)</f>
        <v>1637</v>
      </c>
      <c r="I6" s="23">
        <f t="shared" ref="I6:S6" si="0">SUM(I7:I26)</f>
        <v>57</v>
      </c>
      <c r="J6" s="23">
        <f t="shared" si="0"/>
        <v>60</v>
      </c>
      <c r="K6" s="23">
        <f t="shared" si="0"/>
        <v>80</v>
      </c>
      <c r="L6" s="23">
        <f t="shared" si="0"/>
        <v>175.5</v>
      </c>
      <c r="M6" s="23">
        <f t="shared" si="0"/>
        <v>0</v>
      </c>
      <c r="N6" s="23">
        <f t="shared" si="0"/>
        <v>0</v>
      </c>
      <c r="O6" s="23">
        <f t="shared" si="0"/>
        <v>0</v>
      </c>
      <c r="P6" s="23">
        <f t="shared" si="0"/>
        <v>0</v>
      </c>
      <c r="Q6" s="23">
        <f t="shared" si="0"/>
        <v>0</v>
      </c>
      <c r="R6" s="23">
        <f t="shared" si="0"/>
        <v>0</v>
      </c>
      <c r="S6" s="23">
        <f t="shared" si="0"/>
        <v>0</v>
      </c>
      <c r="T6" s="23"/>
      <c r="U6" s="23"/>
      <c r="V6" s="23"/>
      <c r="W6" s="23"/>
      <c r="X6" s="48"/>
      <c r="Y6" s="48"/>
      <c r="Z6" s="48"/>
      <c r="AA6" s="48"/>
    </row>
    <row r="7" s="4" customFormat="1" ht="58" customHeight="1" spans="1:27">
      <c r="A7" s="24">
        <v>1</v>
      </c>
      <c r="B7" s="24" t="s">
        <v>28</v>
      </c>
      <c r="C7" s="24" t="s">
        <v>29</v>
      </c>
      <c r="D7" s="24" t="s">
        <v>30</v>
      </c>
      <c r="E7" s="24" t="s">
        <v>31</v>
      </c>
      <c r="F7" s="24" t="s">
        <v>32</v>
      </c>
      <c r="G7" s="25">
        <v>28</v>
      </c>
      <c r="H7" s="25">
        <v>28</v>
      </c>
      <c r="I7" s="25"/>
      <c r="J7" s="25"/>
      <c r="K7" s="25"/>
      <c r="L7" s="33">
        <v>28</v>
      </c>
      <c r="M7" s="33"/>
      <c r="N7" s="33"/>
      <c r="O7" s="33"/>
      <c r="P7" s="35"/>
      <c r="Q7" s="35"/>
      <c r="R7" s="35"/>
      <c r="S7" s="35"/>
      <c r="T7" s="24" t="s">
        <v>33</v>
      </c>
      <c r="U7" s="24" t="s">
        <v>34</v>
      </c>
      <c r="V7" s="49">
        <v>0.98</v>
      </c>
      <c r="W7" s="24" t="s">
        <v>35</v>
      </c>
      <c r="X7" s="50"/>
      <c r="Y7" s="50"/>
      <c r="Z7" s="50"/>
      <c r="AA7" s="50"/>
    </row>
    <row r="8" s="5" customFormat="1" ht="58" customHeight="1" spans="1:27">
      <c r="A8" s="24">
        <v>2</v>
      </c>
      <c r="B8" s="26" t="s">
        <v>36</v>
      </c>
      <c r="C8" s="24" t="s">
        <v>37</v>
      </c>
      <c r="D8" s="24" t="s">
        <v>38</v>
      </c>
      <c r="E8" s="24" t="s">
        <v>39</v>
      </c>
      <c r="F8" s="27" t="s">
        <v>32</v>
      </c>
      <c r="G8" s="25">
        <v>25</v>
      </c>
      <c r="H8" s="25"/>
      <c r="I8" s="25"/>
      <c r="J8" s="25"/>
      <c r="K8" s="33">
        <v>25</v>
      </c>
      <c r="L8" s="33">
        <v>25</v>
      </c>
      <c r="M8" s="33"/>
      <c r="N8" s="33"/>
      <c r="O8" s="33"/>
      <c r="P8" s="43"/>
      <c r="Q8" s="43"/>
      <c r="R8" s="43"/>
      <c r="S8" s="43"/>
      <c r="T8" s="51" t="s">
        <v>40</v>
      </c>
      <c r="U8" s="24" t="s">
        <v>41</v>
      </c>
      <c r="V8" s="49">
        <v>0.95</v>
      </c>
      <c r="W8" s="24" t="s">
        <v>42</v>
      </c>
      <c r="X8" s="52"/>
      <c r="Y8" s="52"/>
      <c r="Z8" s="52"/>
      <c r="AA8" s="52"/>
    </row>
    <row r="9" s="5" customFormat="1" ht="58" customHeight="1" spans="1:27">
      <c r="A9" s="24">
        <v>3</v>
      </c>
      <c r="B9" s="26" t="s">
        <v>36</v>
      </c>
      <c r="C9" s="24" t="s">
        <v>43</v>
      </c>
      <c r="D9" s="24" t="s">
        <v>44</v>
      </c>
      <c r="E9" s="28" t="s">
        <v>45</v>
      </c>
      <c r="F9" s="27" t="s">
        <v>32</v>
      </c>
      <c r="G9" s="25">
        <v>18</v>
      </c>
      <c r="H9" s="25"/>
      <c r="I9" s="25"/>
      <c r="J9" s="25"/>
      <c r="K9" s="33">
        <v>18</v>
      </c>
      <c r="L9" s="33">
        <v>18</v>
      </c>
      <c r="M9" s="33"/>
      <c r="N9" s="33"/>
      <c r="O9" s="33"/>
      <c r="P9" s="43"/>
      <c r="Q9" s="43"/>
      <c r="R9" s="43"/>
      <c r="S9" s="43"/>
      <c r="T9" s="28" t="s">
        <v>46</v>
      </c>
      <c r="U9" s="26" t="s">
        <v>41</v>
      </c>
      <c r="V9" s="49">
        <v>0.95</v>
      </c>
      <c r="W9" s="24" t="s">
        <v>42</v>
      </c>
      <c r="X9" s="52"/>
      <c r="Y9" s="52"/>
      <c r="Z9" s="52"/>
      <c r="AA9" s="52"/>
    </row>
    <row r="10" s="6" customFormat="1" ht="58" customHeight="1" spans="1:27">
      <c r="A10" s="24">
        <v>4</v>
      </c>
      <c r="B10" s="26" t="s">
        <v>47</v>
      </c>
      <c r="C10" s="24" t="s">
        <v>48</v>
      </c>
      <c r="D10" s="24" t="s">
        <v>49</v>
      </c>
      <c r="E10" s="24" t="s">
        <v>50</v>
      </c>
      <c r="F10" s="26" t="s">
        <v>32</v>
      </c>
      <c r="G10" s="25">
        <v>14</v>
      </c>
      <c r="H10" s="25">
        <v>14</v>
      </c>
      <c r="I10" s="25"/>
      <c r="J10" s="25"/>
      <c r="K10" s="25"/>
      <c r="L10" s="33">
        <v>14</v>
      </c>
      <c r="M10" s="33"/>
      <c r="N10" s="33"/>
      <c r="O10" s="33"/>
      <c r="P10" s="43"/>
      <c r="Q10" s="43"/>
      <c r="R10" s="43"/>
      <c r="S10" s="43"/>
      <c r="T10" s="28" t="s">
        <v>51</v>
      </c>
      <c r="U10" s="24" t="s">
        <v>41</v>
      </c>
      <c r="V10" s="49">
        <v>0.95</v>
      </c>
      <c r="W10" s="24" t="s">
        <v>52</v>
      </c>
      <c r="X10" s="53"/>
      <c r="Y10" s="53"/>
      <c r="Z10" s="53"/>
      <c r="AA10" s="53"/>
    </row>
    <row r="11" s="7" customFormat="1" ht="58" customHeight="1" spans="1:27">
      <c r="A11" s="24">
        <v>5</v>
      </c>
      <c r="B11" s="29" t="s">
        <v>53</v>
      </c>
      <c r="C11" s="24" t="s">
        <v>54</v>
      </c>
      <c r="D11" s="24" t="s">
        <v>55</v>
      </c>
      <c r="E11" s="30" t="s">
        <v>56</v>
      </c>
      <c r="F11" s="24" t="s">
        <v>32</v>
      </c>
      <c r="G11" s="25">
        <v>22</v>
      </c>
      <c r="H11" s="25"/>
      <c r="I11" s="25"/>
      <c r="J11" s="25"/>
      <c r="K11" s="25">
        <v>22</v>
      </c>
      <c r="L11" s="33">
        <v>5.5</v>
      </c>
      <c r="M11" s="25"/>
      <c r="N11" s="25"/>
      <c r="O11" s="25"/>
      <c r="P11" s="43"/>
      <c r="Q11" s="43"/>
      <c r="R11" s="43"/>
      <c r="S11" s="43"/>
      <c r="T11" s="24" t="s">
        <v>57</v>
      </c>
      <c r="U11" s="24" t="s">
        <v>41</v>
      </c>
      <c r="V11" s="49">
        <v>0.95</v>
      </c>
      <c r="W11" s="24" t="s">
        <v>58</v>
      </c>
      <c r="X11" s="54"/>
      <c r="Y11" s="54"/>
      <c r="Z11" s="54"/>
      <c r="AA11" s="54"/>
    </row>
    <row r="12" s="8" customFormat="1" ht="58" customHeight="1" spans="1:27">
      <c r="A12" s="24">
        <v>6</v>
      </c>
      <c r="B12" s="24" t="s">
        <v>53</v>
      </c>
      <c r="C12" s="24" t="s">
        <v>59</v>
      </c>
      <c r="D12" s="24" t="s">
        <v>60</v>
      </c>
      <c r="E12" s="30" t="s">
        <v>61</v>
      </c>
      <c r="F12" s="24" t="s">
        <v>32</v>
      </c>
      <c r="G12" s="25">
        <v>29</v>
      </c>
      <c r="H12" s="25">
        <v>29</v>
      </c>
      <c r="I12" s="25"/>
      <c r="J12" s="25"/>
      <c r="K12" s="25"/>
      <c r="L12" s="33">
        <v>5</v>
      </c>
      <c r="M12" s="25"/>
      <c r="N12" s="25"/>
      <c r="O12" s="25"/>
      <c r="P12" s="43"/>
      <c r="Q12" s="43"/>
      <c r="R12" s="43"/>
      <c r="S12" s="43"/>
      <c r="T12" s="24" t="s">
        <v>62</v>
      </c>
      <c r="U12" s="24" t="s">
        <v>41</v>
      </c>
      <c r="V12" s="49">
        <v>0.95</v>
      </c>
      <c r="W12" s="24" t="s">
        <v>63</v>
      </c>
      <c r="X12" s="55"/>
      <c r="Y12" s="55"/>
      <c r="Z12" s="55"/>
      <c r="AA12" s="55"/>
    </row>
    <row r="13" s="8" customFormat="1" ht="58" customHeight="1" spans="1:27">
      <c r="A13" s="24">
        <v>7</v>
      </c>
      <c r="B13" s="24" t="s">
        <v>53</v>
      </c>
      <c r="C13" s="24" t="s">
        <v>64</v>
      </c>
      <c r="D13" s="24" t="s">
        <v>65</v>
      </c>
      <c r="E13" s="31" t="s">
        <v>66</v>
      </c>
      <c r="F13" s="24" t="s">
        <v>32</v>
      </c>
      <c r="G13" s="25">
        <v>29</v>
      </c>
      <c r="H13" s="25">
        <v>29</v>
      </c>
      <c r="I13" s="25"/>
      <c r="J13" s="25"/>
      <c r="K13" s="25"/>
      <c r="L13" s="33">
        <v>8</v>
      </c>
      <c r="M13" s="25"/>
      <c r="N13" s="25"/>
      <c r="O13" s="25"/>
      <c r="P13" s="43"/>
      <c r="Q13" s="43"/>
      <c r="R13" s="43"/>
      <c r="S13" s="43"/>
      <c r="T13" s="24" t="s">
        <v>67</v>
      </c>
      <c r="U13" s="24" t="s">
        <v>41</v>
      </c>
      <c r="V13" s="49">
        <v>0.95</v>
      </c>
      <c r="W13" s="24" t="s">
        <v>63</v>
      </c>
      <c r="X13" s="55"/>
      <c r="Y13" s="55"/>
      <c r="Z13" s="55"/>
      <c r="AA13" s="55"/>
    </row>
    <row r="14" s="9" customFormat="1" ht="64" customHeight="1" spans="1:27">
      <c r="A14" s="24">
        <v>8</v>
      </c>
      <c r="B14" s="24" t="s">
        <v>68</v>
      </c>
      <c r="C14" s="24" t="s">
        <v>69</v>
      </c>
      <c r="D14" s="24" t="s">
        <v>70</v>
      </c>
      <c r="E14" s="32" t="s">
        <v>71</v>
      </c>
      <c r="F14" s="24" t="s">
        <v>72</v>
      </c>
      <c r="G14" s="25">
        <v>57</v>
      </c>
      <c r="H14" s="33"/>
      <c r="I14" s="25">
        <v>57</v>
      </c>
      <c r="J14" s="25"/>
      <c r="K14" s="25"/>
      <c r="L14" s="33">
        <v>11</v>
      </c>
      <c r="M14" s="33"/>
      <c r="N14" s="33"/>
      <c r="O14" s="33"/>
      <c r="P14" s="43"/>
      <c r="Q14" s="43"/>
      <c r="R14" s="43"/>
      <c r="S14" s="43"/>
      <c r="T14" s="32" t="s">
        <v>73</v>
      </c>
      <c r="U14" s="24" t="s">
        <v>41</v>
      </c>
      <c r="V14" s="56">
        <v>0.97</v>
      </c>
      <c r="W14" s="24" t="s">
        <v>74</v>
      </c>
      <c r="X14" s="50"/>
      <c r="Y14" s="50"/>
      <c r="Z14" s="50"/>
      <c r="AA14" s="50"/>
    </row>
    <row r="15" s="9" customFormat="1" ht="64" customHeight="1" spans="1:27">
      <c r="A15" s="24">
        <v>9</v>
      </c>
      <c r="B15" s="26" t="s">
        <v>47</v>
      </c>
      <c r="C15" s="24" t="s">
        <v>75</v>
      </c>
      <c r="D15" s="24" t="s">
        <v>76</v>
      </c>
      <c r="E15" s="24" t="s">
        <v>77</v>
      </c>
      <c r="F15" s="24" t="s">
        <v>32</v>
      </c>
      <c r="G15" s="25">
        <v>25</v>
      </c>
      <c r="H15" s="33">
        <v>25</v>
      </c>
      <c r="I15" s="25"/>
      <c r="J15" s="25"/>
      <c r="K15" s="25"/>
      <c r="L15" s="33">
        <v>12.5</v>
      </c>
      <c r="M15" s="33"/>
      <c r="N15" s="33"/>
      <c r="O15" s="33"/>
      <c r="P15" s="43"/>
      <c r="Q15" s="43"/>
      <c r="R15" s="43"/>
      <c r="S15" s="43"/>
      <c r="T15" s="28" t="s">
        <v>78</v>
      </c>
      <c r="U15" s="24" t="s">
        <v>41</v>
      </c>
      <c r="V15" s="49">
        <v>0.95</v>
      </c>
      <c r="W15" s="24" t="s">
        <v>52</v>
      </c>
      <c r="X15" s="57"/>
      <c r="Y15" s="57"/>
      <c r="Z15" s="57"/>
      <c r="AA15" s="57"/>
    </row>
    <row r="16" s="9" customFormat="1" ht="64" customHeight="1" spans="1:27">
      <c r="A16" s="24">
        <v>10</v>
      </c>
      <c r="B16" s="26" t="s">
        <v>47</v>
      </c>
      <c r="C16" s="24" t="s">
        <v>79</v>
      </c>
      <c r="D16" s="24" t="s">
        <v>80</v>
      </c>
      <c r="E16" s="24" t="s">
        <v>81</v>
      </c>
      <c r="F16" s="24" t="s">
        <v>82</v>
      </c>
      <c r="G16" s="25">
        <v>15</v>
      </c>
      <c r="H16" s="33"/>
      <c r="I16" s="25"/>
      <c r="J16" s="25"/>
      <c r="K16" s="25">
        <v>15</v>
      </c>
      <c r="L16" s="33">
        <v>2.5</v>
      </c>
      <c r="M16" s="33"/>
      <c r="N16" s="33"/>
      <c r="O16" s="33"/>
      <c r="P16" s="43"/>
      <c r="Q16" s="43"/>
      <c r="R16" s="43"/>
      <c r="S16" s="43"/>
      <c r="T16" s="28" t="s">
        <v>78</v>
      </c>
      <c r="U16" s="24" t="s">
        <v>41</v>
      </c>
      <c r="V16" s="49">
        <v>0.95</v>
      </c>
      <c r="W16" s="24" t="s">
        <v>52</v>
      </c>
      <c r="X16" s="57"/>
      <c r="Y16" s="57"/>
      <c r="Z16" s="57"/>
      <c r="AA16" s="57"/>
    </row>
    <row r="17" s="9" customFormat="1" ht="64" customHeight="1" spans="1:27">
      <c r="A17" s="24">
        <v>11</v>
      </c>
      <c r="B17" s="26" t="s">
        <v>83</v>
      </c>
      <c r="C17" s="24" t="s">
        <v>84</v>
      </c>
      <c r="D17" s="24" t="s">
        <v>85</v>
      </c>
      <c r="E17" s="24" t="s">
        <v>86</v>
      </c>
      <c r="F17" s="24" t="s">
        <v>87</v>
      </c>
      <c r="G17" s="25">
        <v>60</v>
      </c>
      <c r="H17" s="33"/>
      <c r="I17" s="25"/>
      <c r="J17" s="25">
        <v>60</v>
      </c>
      <c r="K17" s="25"/>
      <c r="L17" s="33"/>
      <c r="M17" s="33"/>
      <c r="N17" s="33"/>
      <c r="O17" s="33"/>
      <c r="P17" s="43"/>
      <c r="Q17" s="43"/>
      <c r="R17" s="43"/>
      <c r="S17" s="43"/>
      <c r="T17" s="28" t="s">
        <v>88</v>
      </c>
      <c r="U17" s="24" t="s">
        <v>41</v>
      </c>
      <c r="V17" s="49">
        <v>0.95</v>
      </c>
      <c r="W17" s="24" t="s">
        <v>89</v>
      </c>
      <c r="X17" s="57"/>
      <c r="Y17" s="57"/>
      <c r="Z17" s="57"/>
      <c r="AA17" s="57"/>
    </row>
    <row r="18" s="2" customFormat="1" ht="43" customHeight="1" spans="1:27">
      <c r="A18" s="24">
        <v>12</v>
      </c>
      <c r="B18" s="34" t="s">
        <v>90</v>
      </c>
      <c r="C18" s="34" t="s">
        <v>91</v>
      </c>
      <c r="D18" s="34" t="s">
        <v>92</v>
      </c>
      <c r="E18" s="24" t="s">
        <v>93</v>
      </c>
      <c r="F18" s="26" t="s">
        <v>94</v>
      </c>
      <c r="G18" s="25">
        <v>108</v>
      </c>
      <c r="H18" s="25">
        <v>108</v>
      </c>
      <c r="I18" s="25"/>
      <c r="J18" s="38"/>
      <c r="K18" s="38"/>
      <c r="L18" s="25"/>
      <c r="M18" s="38"/>
      <c r="N18" s="38"/>
      <c r="O18" s="38"/>
      <c r="P18" s="38"/>
      <c r="Q18" s="38"/>
      <c r="R18" s="38"/>
      <c r="S18" s="38"/>
      <c r="T18" s="34" t="s">
        <v>95</v>
      </c>
      <c r="U18" s="34" t="s">
        <v>41</v>
      </c>
      <c r="V18" s="49">
        <v>0.95</v>
      </c>
      <c r="W18" s="51" t="s">
        <v>96</v>
      </c>
      <c r="X18" s="50"/>
      <c r="Y18" s="50"/>
      <c r="Z18" s="50"/>
      <c r="AA18" s="50"/>
    </row>
    <row r="19" s="2" customFormat="1" ht="43" customHeight="1" spans="1:27">
      <c r="A19" s="24">
        <v>13</v>
      </c>
      <c r="B19" s="34" t="s">
        <v>28</v>
      </c>
      <c r="C19" s="34" t="s">
        <v>97</v>
      </c>
      <c r="D19" s="34" t="s">
        <v>92</v>
      </c>
      <c r="E19" s="24" t="s">
        <v>93</v>
      </c>
      <c r="F19" s="26" t="s">
        <v>94</v>
      </c>
      <c r="G19" s="25">
        <v>216</v>
      </c>
      <c r="H19" s="25">
        <v>216</v>
      </c>
      <c r="I19" s="25"/>
      <c r="J19" s="38"/>
      <c r="K19" s="38"/>
      <c r="L19" s="25"/>
      <c r="M19" s="38"/>
      <c r="N19" s="38"/>
      <c r="O19" s="38"/>
      <c r="P19" s="38"/>
      <c r="Q19" s="38"/>
      <c r="R19" s="38"/>
      <c r="S19" s="38"/>
      <c r="T19" s="34" t="s">
        <v>98</v>
      </c>
      <c r="U19" s="34" t="s">
        <v>41</v>
      </c>
      <c r="V19" s="49">
        <v>0.95</v>
      </c>
      <c r="W19" s="51" t="s">
        <v>35</v>
      </c>
      <c r="X19" s="50"/>
      <c r="Y19" s="50"/>
      <c r="Z19" s="50"/>
      <c r="AA19" s="50"/>
    </row>
    <row r="20" s="2" customFormat="1" ht="43" customHeight="1" spans="1:27">
      <c r="A20" s="24">
        <v>14</v>
      </c>
      <c r="B20" s="34" t="s">
        <v>36</v>
      </c>
      <c r="C20" s="34" t="s">
        <v>99</v>
      </c>
      <c r="D20" s="34" t="s">
        <v>92</v>
      </c>
      <c r="E20" s="24" t="s">
        <v>93</v>
      </c>
      <c r="F20" s="26" t="s">
        <v>94</v>
      </c>
      <c r="G20" s="25">
        <v>144</v>
      </c>
      <c r="H20" s="25">
        <v>144</v>
      </c>
      <c r="I20" s="25"/>
      <c r="J20" s="38"/>
      <c r="K20" s="38"/>
      <c r="L20" s="25"/>
      <c r="M20" s="38"/>
      <c r="N20" s="38"/>
      <c r="O20" s="38"/>
      <c r="P20" s="38"/>
      <c r="Q20" s="38"/>
      <c r="R20" s="38"/>
      <c r="S20" s="38"/>
      <c r="T20" s="34" t="s">
        <v>100</v>
      </c>
      <c r="U20" s="34" t="s">
        <v>41</v>
      </c>
      <c r="V20" s="49">
        <v>0.95</v>
      </c>
      <c r="W20" s="51" t="s">
        <v>101</v>
      </c>
      <c r="X20" s="50"/>
      <c r="Y20" s="50"/>
      <c r="Z20" s="50"/>
      <c r="AA20" s="50"/>
    </row>
    <row r="21" s="2" customFormat="1" ht="43" customHeight="1" spans="1:27">
      <c r="A21" s="24">
        <v>15</v>
      </c>
      <c r="B21" s="34" t="s">
        <v>47</v>
      </c>
      <c r="C21" s="34" t="s">
        <v>102</v>
      </c>
      <c r="D21" s="34" t="s">
        <v>92</v>
      </c>
      <c r="E21" s="24" t="s">
        <v>93</v>
      </c>
      <c r="F21" s="26" t="s">
        <v>94</v>
      </c>
      <c r="G21" s="25">
        <v>288</v>
      </c>
      <c r="H21" s="25">
        <v>288</v>
      </c>
      <c r="I21" s="25"/>
      <c r="J21" s="38"/>
      <c r="K21" s="38"/>
      <c r="L21" s="25"/>
      <c r="M21" s="38"/>
      <c r="N21" s="38"/>
      <c r="O21" s="38"/>
      <c r="P21" s="38"/>
      <c r="Q21" s="38"/>
      <c r="R21" s="38"/>
      <c r="S21" s="38"/>
      <c r="T21" s="34" t="s">
        <v>103</v>
      </c>
      <c r="U21" s="34" t="s">
        <v>41</v>
      </c>
      <c r="V21" s="49">
        <v>0.95</v>
      </c>
      <c r="W21" s="51" t="s">
        <v>52</v>
      </c>
      <c r="X21" s="50"/>
      <c r="Y21" s="50"/>
      <c r="Z21" s="50"/>
      <c r="AA21" s="50"/>
    </row>
    <row r="22" s="2" customFormat="1" ht="43" customHeight="1" spans="1:27">
      <c r="A22" s="24">
        <v>16</v>
      </c>
      <c r="B22" s="34" t="s">
        <v>104</v>
      </c>
      <c r="C22" s="34" t="s">
        <v>105</v>
      </c>
      <c r="D22" s="34" t="s">
        <v>92</v>
      </c>
      <c r="E22" s="24" t="s">
        <v>93</v>
      </c>
      <c r="F22" s="26" t="s">
        <v>94</v>
      </c>
      <c r="G22" s="25">
        <v>216</v>
      </c>
      <c r="H22" s="25">
        <v>216</v>
      </c>
      <c r="I22" s="25"/>
      <c r="J22" s="38"/>
      <c r="K22" s="38"/>
      <c r="L22" s="25"/>
      <c r="M22" s="38"/>
      <c r="N22" s="38"/>
      <c r="O22" s="38"/>
      <c r="P22" s="38"/>
      <c r="Q22" s="38"/>
      <c r="R22" s="38"/>
      <c r="S22" s="38"/>
      <c r="T22" s="34" t="s">
        <v>98</v>
      </c>
      <c r="U22" s="34" t="s">
        <v>41</v>
      </c>
      <c r="V22" s="49">
        <v>0.95</v>
      </c>
      <c r="W22" s="51" t="s">
        <v>106</v>
      </c>
      <c r="X22" s="50"/>
      <c r="Y22" s="50"/>
      <c r="Z22" s="50"/>
      <c r="AA22" s="50"/>
    </row>
    <row r="23" s="2" customFormat="1" ht="43" customHeight="1" spans="1:27">
      <c r="A23" s="24">
        <v>17</v>
      </c>
      <c r="B23" s="34" t="s">
        <v>107</v>
      </c>
      <c r="C23" s="34" t="s">
        <v>108</v>
      </c>
      <c r="D23" s="34" t="s">
        <v>92</v>
      </c>
      <c r="E23" s="24" t="s">
        <v>93</v>
      </c>
      <c r="F23" s="26" t="s">
        <v>94</v>
      </c>
      <c r="G23" s="25">
        <v>108</v>
      </c>
      <c r="H23" s="25">
        <v>108</v>
      </c>
      <c r="I23" s="25"/>
      <c r="J23" s="38"/>
      <c r="K23" s="38"/>
      <c r="L23" s="25">
        <v>46</v>
      </c>
      <c r="M23" s="38"/>
      <c r="N23" s="38"/>
      <c r="O23" s="38"/>
      <c r="P23" s="38"/>
      <c r="Q23" s="38"/>
      <c r="R23" s="38"/>
      <c r="S23" s="38"/>
      <c r="T23" s="34" t="s">
        <v>95</v>
      </c>
      <c r="U23" s="34" t="s">
        <v>41</v>
      </c>
      <c r="V23" s="49">
        <v>0.95</v>
      </c>
      <c r="W23" s="51" t="s">
        <v>109</v>
      </c>
      <c r="X23" s="50"/>
      <c r="Y23" s="50"/>
      <c r="Z23" s="50"/>
      <c r="AA23" s="50"/>
    </row>
    <row r="24" s="2" customFormat="1" ht="43" customHeight="1" spans="1:27">
      <c r="A24" s="24">
        <v>18</v>
      </c>
      <c r="B24" s="34" t="s">
        <v>68</v>
      </c>
      <c r="C24" s="34" t="s">
        <v>110</v>
      </c>
      <c r="D24" s="34" t="s">
        <v>92</v>
      </c>
      <c r="E24" s="24" t="s">
        <v>93</v>
      </c>
      <c r="F24" s="26" t="s">
        <v>94</v>
      </c>
      <c r="G24" s="25">
        <v>144</v>
      </c>
      <c r="H24" s="25">
        <v>144</v>
      </c>
      <c r="I24" s="25"/>
      <c r="J24" s="38"/>
      <c r="K24" s="38"/>
      <c r="L24" s="25"/>
      <c r="M24" s="38"/>
      <c r="N24" s="38"/>
      <c r="O24" s="38"/>
      <c r="P24" s="38"/>
      <c r="Q24" s="38"/>
      <c r="R24" s="38"/>
      <c r="S24" s="38"/>
      <c r="T24" s="34" t="s">
        <v>100</v>
      </c>
      <c r="U24" s="34" t="s">
        <v>41</v>
      </c>
      <c r="V24" s="49">
        <v>0.95</v>
      </c>
      <c r="W24" s="51" t="s">
        <v>111</v>
      </c>
      <c r="X24" s="50"/>
      <c r="Y24" s="50"/>
      <c r="Z24" s="50"/>
      <c r="AA24" s="50"/>
    </row>
    <row r="25" s="2" customFormat="1" ht="43" customHeight="1" spans="1:27">
      <c r="A25" s="24">
        <v>19</v>
      </c>
      <c r="B25" s="34" t="s">
        <v>53</v>
      </c>
      <c r="C25" s="34" t="s">
        <v>112</v>
      </c>
      <c r="D25" s="34" t="s">
        <v>92</v>
      </c>
      <c r="E25" s="24" t="s">
        <v>93</v>
      </c>
      <c r="F25" s="26" t="s">
        <v>94</v>
      </c>
      <c r="G25" s="25">
        <v>144</v>
      </c>
      <c r="H25" s="25">
        <v>144</v>
      </c>
      <c r="I25" s="25"/>
      <c r="J25" s="38"/>
      <c r="K25" s="38"/>
      <c r="L25" s="25"/>
      <c r="M25" s="38"/>
      <c r="N25" s="38"/>
      <c r="O25" s="38"/>
      <c r="P25" s="38"/>
      <c r="Q25" s="38"/>
      <c r="R25" s="38"/>
      <c r="S25" s="38"/>
      <c r="T25" s="34" t="s">
        <v>100</v>
      </c>
      <c r="U25" s="34" t="s">
        <v>41</v>
      </c>
      <c r="V25" s="49">
        <v>0.95</v>
      </c>
      <c r="W25" s="51" t="s">
        <v>63</v>
      </c>
      <c r="X25" s="50"/>
      <c r="Y25" s="50"/>
      <c r="Z25" s="50"/>
      <c r="AA25" s="50"/>
    </row>
    <row r="26" s="2" customFormat="1" ht="43" customHeight="1" spans="1:27">
      <c r="A26" s="24">
        <v>20</v>
      </c>
      <c r="B26" s="34" t="s">
        <v>113</v>
      </c>
      <c r="C26" s="34" t="s">
        <v>114</v>
      </c>
      <c r="D26" s="34" t="s">
        <v>92</v>
      </c>
      <c r="E26" s="24" t="s">
        <v>93</v>
      </c>
      <c r="F26" s="26" t="s">
        <v>94</v>
      </c>
      <c r="G26" s="25">
        <v>144</v>
      </c>
      <c r="H26" s="25">
        <v>144</v>
      </c>
      <c r="I26" s="25"/>
      <c r="J26" s="38"/>
      <c r="K26" s="38"/>
      <c r="L26" s="25"/>
      <c r="M26" s="38"/>
      <c r="N26" s="38"/>
      <c r="O26" s="38"/>
      <c r="P26" s="38"/>
      <c r="Q26" s="38"/>
      <c r="R26" s="38"/>
      <c r="S26" s="38"/>
      <c r="T26" s="34" t="s">
        <v>100</v>
      </c>
      <c r="U26" s="34" t="s">
        <v>41</v>
      </c>
      <c r="V26" s="49">
        <v>0.95</v>
      </c>
      <c r="W26" s="51" t="s">
        <v>115</v>
      </c>
      <c r="X26" s="50"/>
      <c r="Y26" s="50"/>
      <c r="Z26" s="50"/>
      <c r="AA26" s="50"/>
    </row>
    <row r="27" s="3" customFormat="1" ht="32" customHeight="1" spans="1:27">
      <c r="A27" s="20" t="s">
        <v>116</v>
      </c>
      <c r="B27" s="21"/>
      <c r="C27" s="21"/>
      <c r="D27" s="21"/>
      <c r="E27" s="21"/>
      <c r="F27" s="22"/>
      <c r="G27" s="35">
        <f>SUM(G28:G47)</f>
        <v>2279.36</v>
      </c>
      <c r="H27" s="35">
        <f t="shared" ref="H27:S27" si="1">SUM(H28:H47)</f>
        <v>1523.5</v>
      </c>
      <c r="I27" s="35">
        <f t="shared" si="1"/>
        <v>46</v>
      </c>
      <c r="J27" s="35">
        <f t="shared" si="1"/>
        <v>60</v>
      </c>
      <c r="K27" s="35">
        <f t="shared" si="1"/>
        <v>29</v>
      </c>
      <c r="L27" s="35">
        <f>SUM(M27:O27)</f>
        <v>175.5</v>
      </c>
      <c r="M27" s="35">
        <f t="shared" si="1"/>
        <v>113.5</v>
      </c>
      <c r="N27" s="35">
        <f t="shared" si="1"/>
        <v>11</v>
      </c>
      <c r="O27" s="35">
        <f t="shared" si="1"/>
        <v>51</v>
      </c>
      <c r="P27" s="35">
        <f t="shared" si="1"/>
        <v>428.925</v>
      </c>
      <c r="Q27" s="35">
        <f t="shared" si="1"/>
        <v>9</v>
      </c>
      <c r="R27" s="35">
        <f t="shared" si="1"/>
        <v>4.5</v>
      </c>
      <c r="S27" s="35">
        <f t="shared" si="1"/>
        <v>2.935</v>
      </c>
      <c r="T27" s="23"/>
      <c r="U27" s="23"/>
      <c r="V27" s="23"/>
      <c r="W27" s="23"/>
      <c r="X27" s="48"/>
      <c r="Y27" s="48"/>
      <c r="Z27" s="48"/>
      <c r="AA27" s="48"/>
    </row>
    <row r="28" s="10" customFormat="1" ht="67" customHeight="1" spans="1:27">
      <c r="A28" s="24">
        <v>1</v>
      </c>
      <c r="B28" s="24" t="s">
        <v>59</v>
      </c>
      <c r="C28" s="24" t="s">
        <v>54</v>
      </c>
      <c r="D28" s="24" t="s">
        <v>117</v>
      </c>
      <c r="E28" s="30" t="s">
        <v>118</v>
      </c>
      <c r="F28" s="24" t="s">
        <v>32</v>
      </c>
      <c r="G28" s="36">
        <v>16.5</v>
      </c>
      <c r="H28" s="36"/>
      <c r="I28" s="36"/>
      <c r="J28" s="36"/>
      <c r="K28" s="36">
        <v>16.5</v>
      </c>
      <c r="L28" s="36"/>
      <c r="M28" s="36"/>
      <c r="N28" s="36"/>
      <c r="O28" s="36"/>
      <c r="P28" s="43"/>
      <c r="Q28" s="43"/>
      <c r="R28" s="43"/>
      <c r="S28" s="43"/>
      <c r="T28" s="24" t="s">
        <v>57</v>
      </c>
      <c r="U28" s="24" t="s">
        <v>41</v>
      </c>
      <c r="V28" s="49">
        <v>0.95</v>
      </c>
      <c r="W28" s="24" t="s">
        <v>58</v>
      </c>
      <c r="X28" s="50"/>
      <c r="Y28" s="50"/>
      <c r="Z28" s="50"/>
      <c r="AA28" s="50"/>
    </row>
    <row r="29" s="10" customFormat="1" ht="58" customHeight="1" spans="1:27">
      <c r="A29" s="24">
        <v>2</v>
      </c>
      <c r="B29" s="24" t="s">
        <v>53</v>
      </c>
      <c r="C29" s="24" t="s">
        <v>59</v>
      </c>
      <c r="D29" s="24" t="s">
        <v>119</v>
      </c>
      <c r="E29" s="30" t="s">
        <v>120</v>
      </c>
      <c r="F29" s="24" t="s">
        <v>32</v>
      </c>
      <c r="G29" s="36">
        <v>24</v>
      </c>
      <c r="H29" s="36">
        <v>24</v>
      </c>
      <c r="I29" s="36"/>
      <c r="J29" s="36"/>
      <c r="K29" s="36"/>
      <c r="L29" s="36"/>
      <c r="M29" s="36"/>
      <c r="N29" s="36"/>
      <c r="O29" s="36"/>
      <c r="P29" s="43"/>
      <c r="Q29" s="43"/>
      <c r="R29" s="43"/>
      <c r="S29" s="43"/>
      <c r="T29" s="24" t="s">
        <v>62</v>
      </c>
      <c r="U29" s="24" t="s">
        <v>41</v>
      </c>
      <c r="V29" s="49">
        <v>0.95</v>
      </c>
      <c r="W29" s="24" t="s">
        <v>63</v>
      </c>
      <c r="X29" s="50"/>
      <c r="Y29" s="50"/>
      <c r="Z29" s="50"/>
      <c r="AA29" s="50"/>
    </row>
    <row r="30" s="10" customFormat="1" ht="58" customHeight="1" spans="1:27">
      <c r="A30" s="24">
        <v>3</v>
      </c>
      <c r="B30" s="24" t="s">
        <v>53</v>
      </c>
      <c r="C30" s="24" t="s">
        <v>64</v>
      </c>
      <c r="D30" s="24" t="s">
        <v>121</v>
      </c>
      <c r="E30" s="31" t="s">
        <v>122</v>
      </c>
      <c r="F30" s="24" t="s">
        <v>32</v>
      </c>
      <c r="G30" s="36">
        <v>21</v>
      </c>
      <c r="H30" s="36">
        <v>21</v>
      </c>
      <c r="I30" s="36"/>
      <c r="J30" s="36"/>
      <c r="K30" s="36"/>
      <c r="L30" s="36"/>
      <c r="M30" s="36"/>
      <c r="N30" s="36"/>
      <c r="O30" s="36"/>
      <c r="P30" s="35"/>
      <c r="Q30" s="35"/>
      <c r="R30" s="35"/>
      <c r="S30" s="35"/>
      <c r="T30" s="24" t="s">
        <v>67</v>
      </c>
      <c r="U30" s="24" t="s">
        <v>41</v>
      </c>
      <c r="V30" s="49">
        <v>0.95</v>
      </c>
      <c r="W30" s="24" t="s">
        <v>63</v>
      </c>
      <c r="X30" s="50"/>
      <c r="Y30" s="50"/>
      <c r="Z30" s="50"/>
      <c r="AA30" s="50"/>
    </row>
    <row r="31" s="9" customFormat="1" ht="66" customHeight="1" spans="1:27">
      <c r="A31" s="24">
        <v>4</v>
      </c>
      <c r="B31" s="24" t="s">
        <v>68</v>
      </c>
      <c r="C31" s="24" t="s">
        <v>69</v>
      </c>
      <c r="D31" s="24" t="s">
        <v>70</v>
      </c>
      <c r="E31" s="32" t="s">
        <v>123</v>
      </c>
      <c r="F31" s="24" t="s">
        <v>72</v>
      </c>
      <c r="G31" s="25">
        <v>46</v>
      </c>
      <c r="H31" s="33"/>
      <c r="I31" s="25">
        <v>46</v>
      </c>
      <c r="J31" s="25"/>
      <c r="K31" s="25"/>
      <c r="L31" s="33"/>
      <c r="M31" s="33"/>
      <c r="N31" s="33"/>
      <c r="O31" s="33"/>
      <c r="P31" s="25"/>
      <c r="Q31" s="25"/>
      <c r="R31" s="25"/>
      <c r="S31" s="25"/>
      <c r="T31" s="32" t="s">
        <v>73</v>
      </c>
      <c r="U31" s="24" t="s">
        <v>41</v>
      </c>
      <c r="V31" s="56">
        <v>0.97</v>
      </c>
      <c r="W31" s="24" t="s">
        <v>74</v>
      </c>
      <c r="X31" s="50"/>
      <c r="Y31" s="50"/>
      <c r="Z31" s="50"/>
      <c r="AA31" s="50"/>
    </row>
    <row r="32" s="9" customFormat="1" ht="64" customHeight="1" spans="1:27">
      <c r="A32" s="24">
        <v>5</v>
      </c>
      <c r="B32" s="26" t="s">
        <v>47</v>
      </c>
      <c r="C32" s="24" t="s">
        <v>75</v>
      </c>
      <c r="D32" s="24" t="s">
        <v>76</v>
      </c>
      <c r="E32" s="24" t="s">
        <v>77</v>
      </c>
      <c r="F32" s="24" t="s">
        <v>32</v>
      </c>
      <c r="G32" s="25">
        <v>12.5</v>
      </c>
      <c r="H32" s="33">
        <v>12.5</v>
      </c>
      <c r="I32" s="25"/>
      <c r="J32" s="25"/>
      <c r="K32" s="25"/>
      <c r="L32" s="33"/>
      <c r="M32" s="33"/>
      <c r="N32" s="33"/>
      <c r="O32" s="33"/>
      <c r="P32" s="43"/>
      <c r="Q32" s="43"/>
      <c r="R32" s="43"/>
      <c r="S32" s="43"/>
      <c r="T32" s="28" t="s">
        <v>78</v>
      </c>
      <c r="U32" s="24" t="s">
        <v>41</v>
      </c>
      <c r="V32" s="49">
        <v>0.95</v>
      </c>
      <c r="W32" s="24" t="s">
        <v>52</v>
      </c>
      <c r="X32" s="57"/>
      <c r="Y32" s="57"/>
      <c r="Z32" s="57"/>
      <c r="AA32" s="57"/>
    </row>
    <row r="33" s="9" customFormat="1" ht="64" customHeight="1" spans="1:27">
      <c r="A33" s="24">
        <v>6</v>
      </c>
      <c r="B33" s="26" t="s">
        <v>47</v>
      </c>
      <c r="C33" s="24" t="s">
        <v>79</v>
      </c>
      <c r="D33" s="24" t="s">
        <v>80</v>
      </c>
      <c r="E33" s="24" t="s">
        <v>124</v>
      </c>
      <c r="F33" s="24" t="s">
        <v>82</v>
      </c>
      <c r="G33" s="25">
        <v>12.5</v>
      </c>
      <c r="H33" s="33"/>
      <c r="I33" s="25"/>
      <c r="J33" s="25"/>
      <c r="K33" s="25">
        <v>12.5</v>
      </c>
      <c r="L33" s="33"/>
      <c r="M33" s="33"/>
      <c r="N33" s="33"/>
      <c r="O33" s="33"/>
      <c r="P33" s="43"/>
      <c r="Q33" s="43"/>
      <c r="R33" s="43"/>
      <c r="S33" s="43"/>
      <c r="T33" s="28" t="s">
        <v>78</v>
      </c>
      <c r="U33" s="24" t="s">
        <v>41</v>
      </c>
      <c r="V33" s="49">
        <v>0.95</v>
      </c>
      <c r="W33" s="24" t="s">
        <v>52</v>
      </c>
      <c r="X33" s="57"/>
      <c r="Y33" s="57"/>
      <c r="Z33" s="57"/>
      <c r="AA33" s="57"/>
    </row>
    <row r="34" s="7" customFormat="1" ht="44" customHeight="1" spans="1:27">
      <c r="A34" s="24">
        <v>7</v>
      </c>
      <c r="B34" s="24" t="s">
        <v>83</v>
      </c>
      <c r="C34" s="24" t="s">
        <v>84</v>
      </c>
      <c r="D34" s="24" t="s">
        <v>85</v>
      </c>
      <c r="E34" s="25" t="s">
        <v>125</v>
      </c>
      <c r="F34" s="26" t="s">
        <v>87</v>
      </c>
      <c r="G34" s="25">
        <v>71.66</v>
      </c>
      <c r="H34" s="25"/>
      <c r="I34" s="25"/>
      <c r="J34" s="25">
        <v>60</v>
      </c>
      <c r="K34" s="24"/>
      <c r="L34" s="24"/>
      <c r="M34" s="25"/>
      <c r="N34" s="25"/>
      <c r="O34" s="25"/>
      <c r="P34" s="25">
        <f>G34-J34</f>
        <v>11.66</v>
      </c>
      <c r="Q34" s="25"/>
      <c r="R34" s="25"/>
      <c r="S34" s="25"/>
      <c r="T34" s="28" t="s">
        <v>88</v>
      </c>
      <c r="U34" s="24" t="s">
        <v>41</v>
      </c>
      <c r="V34" s="49">
        <v>0.95</v>
      </c>
      <c r="W34" s="24" t="s">
        <v>89</v>
      </c>
      <c r="X34" s="57"/>
      <c r="Y34" s="57"/>
      <c r="Z34" s="57"/>
      <c r="AA34" s="57"/>
    </row>
    <row r="35" s="2" customFormat="1" ht="43" customHeight="1" spans="1:27">
      <c r="A35" s="24">
        <v>8</v>
      </c>
      <c r="B35" s="34" t="s">
        <v>90</v>
      </c>
      <c r="C35" s="34" t="s">
        <v>91</v>
      </c>
      <c r="D35" s="24" t="s">
        <v>126</v>
      </c>
      <c r="E35" s="24" t="s">
        <v>127</v>
      </c>
      <c r="F35" s="26" t="s">
        <v>94</v>
      </c>
      <c r="G35" s="25">
        <f>H35+P35</f>
        <v>186</v>
      </c>
      <c r="H35" s="25">
        <v>108</v>
      </c>
      <c r="I35" s="25"/>
      <c r="J35" s="40"/>
      <c r="K35" s="40"/>
      <c r="L35" s="25"/>
      <c r="M35" s="44"/>
      <c r="N35" s="40"/>
      <c r="O35" s="40"/>
      <c r="P35" s="40">
        <v>78</v>
      </c>
      <c r="Q35" s="40"/>
      <c r="R35" s="40"/>
      <c r="S35" s="40"/>
      <c r="T35" s="58" t="s">
        <v>128</v>
      </c>
      <c r="U35" s="24" t="s">
        <v>129</v>
      </c>
      <c r="V35" s="49">
        <v>0.95</v>
      </c>
      <c r="W35" s="51" t="s">
        <v>96</v>
      </c>
      <c r="X35" s="50"/>
      <c r="Y35" s="50"/>
      <c r="Z35" s="50"/>
      <c r="AA35" s="50"/>
    </row>
    <row r="36" s="2" customFormat="1" ht="43" customHeight="1" spans="1:27">
      <c r="A36" s="24">
        <v>9</v>
      </c>
      <c r="B36" s="34" t="s">
        <v>28</v>
      </c>
      <c r="C36" s="34" t="s">
        <v>130</v>
      </c>
      <c r="D36" s="24" t="s">
        <v>131</v>
      </c>
      <c r="E36" s="24" t="s">
        <v>127</v>
      </c>
      <c r="F36" s="26" t="s">
        <v>94</v>
      </c>
      <c r="G36" s="25">
        <f t="shared" ref="G36:G43" si="2">H36+P36</f>
        <v>288</v>
      </c>
      <c r="H36" s="25">
        <v>216</v>
      </c>
      <c r="I36" s="25"/>
      <c r="J36" s="40"/>
      <c r="K36" s="40"/>
      <c r="L36" s="25"/>
      <c r="M36" s="25"/>
      <c r="N36" s="40"/>
      <c r="O36" s="40"/>
      <c r="P36" s="40">
        <v>72</v>
      </c>
      <c r="Q36" s="40"/>
      <c r="R36" s="40"/>
      <c r="S36" s="40"/>
      <c r="T36" s="58" t="s">
        <v>132</v>
      </c>
      <c r="U36" s="24" t="s">
        <v>129</v>
      </c>
      <c r="V36" s="49">
        <v>0.95</v>
      </c>
      <c r="W36" s="51" t="s">
        <v>35</v>
      </c>
      <c r="X36" s="50"/>
      <c r="Y36" s="50"/>
      <c r="Z36" s="50"/>
      <c r="AA36" s="50"/>
    </row>
    <row r="37" s="2" customFormat="1" ht="43" customHeight="1" spans="1:27">
      <c r="A37" s="24">
        <v>10</v>
      </c>
      <c r="B37" s="34" t="s">
        <v>36</v>
      </c>
      <c r="C37" s="34" t="s">
        <v>133</v>
      </c>
      <c r="D37" s="24" t="s">
        <v>134</v>
      </c>
      <c r="E37" s="24" t="s">
        <v>127</v>
      </c>
      <c r="F37" s="26" t="s">
        <v>94</v>
      </c>
      <c r="G37" s="25">
        <f t="shared" si="2"/>
        <v>154</v>
      </c>
      <c r="H37" s="25">
        <v>144</v>
      </c>
      <c r="I37" s="25"/>
      <c r="J37" s="40"/>
      <c r="K37" s="40"/>
      <c r="L37" s="25"/>
      <c r="M37" s="25"/>
      <c r="N37" s="40"/>
      <c r="O37" s="40"/>
      <c r="P37" s="40">
        <v>10</v>
      </c>
      <c r="Q37" s="40"/>
      <c r="R37" s="40"/>
      <c r="S37" s="40"/>
      <c r="T37" s="58" t="s">
        <v>135</v>
      </c>
      <c r="U37" s="24" t="s">
        <v>129</v>
      </c>
      <c r="V37" s="49">
        <v>0.95</v>
      </c>
      <c r="W37" s="51" t="s">
        <v>101</v>
      </c>
      <c r="X37" s="50"/>
      <c r="Y37" s="50"/>
      <c r="Z37" s="50"/>
      <c r="AA37" s="50"/>
    </row>
    <row r="38" s="2" customFormat="1" ht="43" customHeight="1" spans="1:27">
      <c r="A38" s="24">
        <v>11</v>
      </c>
      <c r="B38" s="34" t="s">
        <v>47</v>
      </c>
      <c r="C38" s="34" t="s">
        <v>136</v>
      </c>
      <c r="D38" s="24" t="s">
        <v>137</v>
      </c>
      <c r="E38" s="24" t="s">
        <v>127</v>
      </c>
      <c r="F38" s="26" t="s">
        <v>94</v>
      </c>
      <c r="G38" s="25">
        <f t="shared" si="2"/>
        <v>370</v>
      </c>
      <c r="H38" s="25">
        <v>288</v>
      </c>
      <c r="I38" s="25"/>
      <c r="J38" s="40"/>
      <c r="K38" s="40"/>
      <c r="L38" s="25"/>
      <c r="M38" s="25"/>
      <c r="N38" s="40"/>
      <c r="O38" s="40"/>
      <c r="P38" s="40">
        <v>82</v>
      </c>
      <c r="Q38" s="40"/>
      <c r="R38" s="40"/>
      <c r="S38" s="40"/>
      <c r="T38" s="58" t="s">
        <v>103</v>
      </c>
      <c r="U38" s="24" t="s">
        <v>129</v>
      </c>
      <c r="V38" s="49">
        <v>0.95</v>
      </c>
      <c r="W38" s="51" t="s">
        <v>52</v>
      </c>
      <c r="X38" s="50"/>
      <c r="Y38" s="50"/>
      <c r="Z38" s="50"/>
      <c r="AA38" s="50"/>
    </row>
    <row r="39" s="2" customFormat="1" ht="43" customHeight="1" spans="1:27">
      <c r="A39" s="24">
        <v>12</v>
      </c>
      <c r="B39" s="34" t="s">
        <v>104</v>
      </c>
      <c r="C39" s="34" t="s">
        <v>138</v>
      </c>
      <c r="D39" s="24" t="s">
        <v>139</v>
      </c>
      <c r="E39" s="24" t="s">
        <v>127</v>
      </c>
      <c r="F39" s="26" t="s">
        <v>94</v>
      </c>
      <c r="G39" s="25">
        <f t="shared" si="2"/>
        <v>248</v>
      </c>
      <c r="H39" s="25">
        <v>216</v>
      </c>
      <c r="I39" s="25"/>
      <c r="J39" s="40"/>
      <c r="K39" s="40"/>
      <c r="L39" s="25"/>
      <c r="M39" s="25"/>
      <c r="N39" s="40"/>
      <c r="O39" s="40"/>
      <c r="P39" s="40">
        <v>32</v>
      </c>
      <c r="Q39" s="40"/>
      <c r="R39" s="40"/>
      <c r="S39" s="40"/>
      <c r="T39" s="58" t="s">
        <v>140</v>
      </c>
      <c r="U39" s="24" t="s">
        <v>129</v>
      </c>
      <c r="V39" s="49">
        <v>0.95</v>
      </c>
      <c r="W39" s="51" t="s">
        <v>106</v>
      </c>
      <c r="X39" s="50"/>
      <c r="Y39" s="50"/>
      <c r="Z39" s="50"/>
      <c r="AA39" s="50"/>
    </row>
    <row r="40" s="2" customFormat="1" ht="43" customHeight="1" spans="1:27">
      <c r="A40" s="24">
        <v>13</v>
      </c>
      <c r="B40" s="34" t="s">
        <v>107</v>
      </c>
      <c r="C40" s="34" t="s">
        <v>141</v>
      </c>
      <c r="D40" s="24" t="s">
        <v>142</v>
      </c>
      <c r="E40" s="24" t="s">
        <v>127</v>
      </c>
      <c r="F40" s="26" t="s">
        <v>94</v>
      </c>
      <c r="G40" s="25">
        <f t="shared" si="2"/>
        <v>62</v>
      </c>
      <c r="H40" s="25">
        <v>62</v>
      </c>
      <c r="I40" s="25"/>
      <c r="J40" s="40"/>
      <c r="K40" s="40"/>
      <c r="L40" s="25"/>
      <c r="M40" s="25"/>
      <c r="N40" s="40"/>
      <c r="O40" s="40"/>
      <c r="P40" s="40"/>
      <c r="Q40" s="40"/>
      <c r="R40" s="40"/>
      <c r="S40" s="40"/>
      <c r="T40" s="58" t="s">
        <v>128</v>
      </c>
      <c r="U40" s="24" t="s">
        <v>129</v>
      </c>
      <c r="V40" s="49">
        <v>0.95</v>
      </c>
      <c r="W40" s="51" t="s">
        <v>109</v>
      </c>
      <c r="X40" s="50"/>
      <c r="Y40" s="50"/>
      <c r="Z40" s="50"/>
      <c r="AA40" s="50"/>
    </row>
    <row r="41" s="2" customFormat="1" ht="43" customHeight="1" spans="1:27">
      <c r="A41" s="24">
        <v>14</v>
      </c>
      <c r="B41" s="34" t="s">
        <v>68</v>
      </c>
      <c r="C41" s="34" t="s">
        <v>143</v>
      </c>
      <c r="D41" s="24" t="s">
        <v>144</v>
      </c>
      <c r="E41" s="24" t="s">
        <v>127</v>
      </c>
      <c r="F41" s="26" t="s">
        <v>94</v>
      </c>
      <c r="G41" s="25">
        <f t="shared" si="2"/>
        <v>154</v>
      </c>
      <c r="H41" s="25">
        <v>144</v>
      </c>
      <c r="I41" s="25"/>
      <c r="J41" s="40"/>
      <c r="K41" s="40"/>
      <c r="L41" s="25"/>
      <c r="M41" s="25"/>
      <c r="N41" s="40"/>
      <c r="O41" s="40"/>
      <c r="P41" s="40">
        <v>10</v>
      </c>
      <c r="Q41" s="40"/>
      <c r="R41" s="40"/>
      <c r="S41" s="40"/>
      <c r="T41" s="58" t="s">
        <v>135</v>
      </c>
      <c r="U41" s="24" t="s">
        <v>129</v>
      </c>
      <c r="V41" s="49">
        <v>0.95</v>
      </c>
      <c r="W41" s="51" t="s">
        <v>111</v>
      </c>
      <c r="X41" s="50"/>
      <c r="Y41" s="50"/>
      <c r="Z41" s="50"/>
      <c r="AA41" s="50"/>
    </row>
    <row r="42" s="2" customFormat="1" ht="43" customHeight="1" spans="1:27">
      <c r="A42" s="24">
        <v>15</v>
      </c>
      <c r="B42" s="34" t="s">
        <v>53</v>
      </c>
      <c r="C42" s="34" t="s">
        <v>112</v>
      </c>
      <c r="D42" s="24" t="s">
        <v>145</v>
      </c>
      <c r="E42" s="24" t="s">
        <v>127</v>
      </c>
      <c r="F42" s="26" t="s">
        <v>94</v>
      </c>
      <c r="G42" s="25">
        <f t="shared" si="2"/>
        <v>216</v>
      </c>
      <c r="H42" s="25">
        <v>144</v>
      </c>
      <c r="I42" s="25"/>
      <c r="J42" s="40"/>
      <c r="K42" s="40"/>
      <c r="L42" s="25"/>
      <c r="M42" s="25"/>
      <c r="N42" s="40"/>
      <c r="O42" s="25"/>
      <c r="P42" s="40">
        <v>72</v>
      </c>
      <c r="Q42" s="40"/>
      <c r="R42" s="40"/>
      <c r="S42" s="40"/>
      <c r="T42" s="58" t="s">
        <v>135</v>
      </c>
      <c r="U42" s="24" t="s">
        <v>129</v>
      </c>
      <c r="V42" s="49">
        <v>0.95</v>
      </c>
      <c r="W42" s="51" t="s">
        <v>63</v>
      </c>
      <c r="X42" s="50"/>
      <c r="Y42" s="50"/>
      <c r="Z42" s="50"/>
      <c r="AA42" s="50"/>
    </row>
    <row r="43" s="2" customFormat="1" ht="43" customHeight="1" spans="1:27">
      <c r="A43" s="24">
        <v>16</v>
      </c>
      <c r="B43" s="34" t="s">
        <v>113</v>
      </c>
      <c r="C43" s="34" t="s">
        <v>114</v>
      </c>
      <c r="D43" s="24" t="s">
        <v>146</v>
      </c>
      <c r="E43" s="24" t="s">
        <v>127</v>
      </c>
      <c r="F43" s="26" t="s">
        <v>94</v>
      </c>
      <c r="G43" s="25">
        <f>H43+P43+M43</f>
        <v>216</v>
      </c>
      <c r="H43" s="25">
        <v>144</v>
      </c>
      <c r="I43" s="25"/>
      <c r="J43" s="40"/>
      <c r="K43" s="40"/>
      <c r="L43" s="25"/>
      <c r="M43" s="25">
        <v>46</v>
      </c>
      <c r="N43" s="40"/>
      <c r="O43" s="40"/>
      <c r="P43" s="40">
        <v>26</v>
      </c>
      <c r="Q43" s="40"/>
      <c r="R43" s="40"/>
      <c r="S43" s="40"/>
      <c r="T43" s="58" t="s">
        <v>135</v>
      </c>
      <c r="U43" s="24" t="s">
        <v>129</v>
      </c>
      <c r="V43" s="49">
        <v>0.95</v>
      </c>
      <c r="W43" s="51" t="s">
        <v>115</v>
      </c>
      <c r="X43" s="50"/>
      <c r="Y43" s="50"/>
      <c r="Z43" s="50"/>
      <c r="AA43" s="50"/>
    </row>
    <row r="44" s="7" customFormat="1" ht="44" customHeight="1" spans="1:27">
      <c r="A44" s="24">
        <v>17</v>
      </c>
      <c r="B44" s="24" t="s">
        <v>68</v>
      </c>
      <c r="C44" s="24" t="s">
        <v>69</v>
      </c>
      <c r="D44" s="24" t="s">
        <v>147</v>
      </c>
      <c r="E44" s="25" t="s">
        <v>148</v>
      </c>
      <c r="F44" s="26" t="s">
        <v>32</v>
      </c>
      <c r="G44" s="25">
        <v>24.5</v>
      </c>
      <c r="H44" s="25"/>
      <c r="I44" s="25"/>
      <c r="J44" s="25"/>
      <c r="K44" s="24"/>
      <c r="L44" s="24"/>
      <c r="M44" s="25"/>
      <c r="N44" s="25">
        <v>11</v>
      </c>
      <c r="O44" s="25"/>
      <c r="P44" s="25"/>
      <c r="Q44" s="25">
        <v>9</v>
      </c>
      <c r="R44" s="25">
        <v>4.5</v>
      </c>
      <c r="S44" s="25"/>
      <c r="T44" s="28" t="s">
        <v>149</v>
      </c>
      <c r="U44" s="24" t="s">
        <v>41</v>
      </c>
      <c r="V44" s="49">
        <v>0.97</v>
      </c>
      <c r="W44" s="24" t="s">
        <v>74</v>
      </c>
      <c r="X44" s="50"/>
      <c r="Y44" s="50"/>
      <c r="Z44" s="50"/>
      <c r="AA44" s="50"/>
    </row>
    <row r="45" s="10" customFormat="1" ht="58" customHeight="1" spans="1:27">
      <c r="A45" s="24">
        <v>18</v>
      </c>
      <c r="B45" s="37" t="s">
        <v>53</v>
      </c>
      <c r="C45" s="37" t="s">
        <v>54</v>
      </c>
      <c r="D45" s="24" t="s">
        <v>150</v>
      </c>
      <c r="E45" s="26" t="s">
        <v>151</v>
      </c>
      <c r="F45" s="26" t="s">
        <v>32</v>
      </c>
      <c r="G45" s="25">
        <v>78</v>
      </c>
      <c r="H45" s="38"/>
      <c r="I45" s="38"/>
      <c r="J45" s="38"/>
      <c r="K45" s="38"/>
      <c r="L45" s="38"/>
      <c r="M45" s="40">
        <v>67.5</v>
      </c>
      <c r="N45" s="38"/>
      <c r="O45" s="38"/>
      <c r="P45" s="40">
        <v>10.5</v>
      </c>
      <c r="Q45" s="43"/>
      <c r="R45" s="43"/>
      <c r="S45" s="43"/>
      <c r="T45" s="24" t="s">
        <v>152</v>
      </c>
      <c r="U45" s="24" t="s">
        <v>129</v>
      </c>
      <c r="V45" s="49">
        <v>0.95</v>
      </c>
      <c r="W45" s="24" t="s">
        <v>153</v>
      </c>
      <c r="X45" s="50"/>
      <c r="Y45" s="50"/>
      <c r="Z45" s="50"/>
      <c r="AA45" s="50"/>
    </row>
    <row r="46" s="10" customFormat="1" ht="58" customHeight="1" spans="1:27">
      <c r="A46" s="24">
        <v>19</v>
      </c>
      <c r="B46" s="37" t="s">
        <v>104</v>
      </c>
      <c r="C46" s="39" t="s">
        <v>154</v>
      </c>
      <c r="D46" s="39" t="s">
        <v>155</v>
      </c>
      <c r="E46" s="26" t="s">
        <v>156</v>
      </c>
      <c r="F46" s="26" t="s">
        <v>32</v>
      </c>
      <c r="G46" s="40">
        <v>49</v>
      </c>
      <c r="H46" s="40"/>
      <c r="I46" s="40"/>
      <c r="J46" s="40"/>
      <c r="K46" s="40"/>
      <c r="L46" s="40"/>
      <c r="M46" s="40"/>
      <c r="N46" s="40"/>
      <c r="O46" s="40">
        <v>49</v>
      </c>
      <c r="P46" s="43"/>
      <c r="Q46" s="43"/>
      <c r="R46" s="43"/>
      <c r="S46" s="43"/>
      <c r="T46" s="39" t="s">
        <v>157</v>
      </c>
      <c r="U46" s="24" t="s">
        <v>129</v>
      </c>
      <c r="V46" s="49">
        <v>0.98</v>
      </c>
      <c r="W46" s="39" t="s">
        <v>158</v>
      </c>
      <c r="X46" s="50"/>
      <c r="Y46" s="50"/>
      <c r="Z46" s="50"/>
      <c r="AA46" s="50"/>
    </row>
    <row r="47" s="10" customFormat="1" ht="58" customHeight="1" spans="1:27">
      <c r="A47" s="24">
        <v>20</v>
      </c>
      <c r="B47" s="37" t="s">
        <v>68</v>
      </c>
      <c r="C47" s="39" t="s">
        <v>159</v>
      </c>
      <c r="D47" s="39" t="s">
        <v>160</v>
      </c>
      <c r="E47" s="26" t="s">
        <v>161</v>
      </c>
      <c r="F47" s="26" t="s">
        <v>32</v>
      </c>
      <c r="G47" s="40">
        <v>29.7</v>
      </c>
      <c r="H47" s="40"/>
      <c r="I47" s="40"/>
      <c r="J47" s="40"/>
      <c r="K47" s="40"/>
      <c r="L47" s="40"/>
      <c r="M47" s="40"/>
      <c r="N47" s="40"/>
      <c r="O47" s="40">
        <v>2</v>
      </c>
      <c r="P47" s="45">
        <v>24.765</v>
      </c>
      <c r="Q47" s="59"/>
      <c r="R47" s="59"/>
      <c r="S47" s="45">
        <v>2.935</v>
      </c>
      <c r="T47" s="60" t="s">
        <v>162</v>
      </c>
      <c r="U47" s="24" t="s">
        <v>129</v>
      </c>
      <c r="V47" s="49">
        <v>0.95</v>
      </c>
      <c r="W47" s="39" t="s">
        <v>163</v>
      </c>
      <c r="X47" s="50"/>
      <c r="Y47" s="50"/>
      <c r="Z47" s="50"/>
      <c r="AA47" s="50"/>
    </row>
  </sheetData>
  <autoFilter xmlns:etc="http://www.wps.cn/officeDocument/2017/etCustomData" ref="A4:AG47" etc:filterBottomFollowUsedRange="0">
    <extLst/>
  </autoFilter>
  <mergeCells count="22">
    <mergeCell ref="A1:W1"/>
    <mergeCell ref="L2:O2"/>
    <mergeCell ref="M3:O3"/>
    <mergeCell ref="H4:I4"/>
    <mergeCell ref="M4:N4"/>
    <mergeCell ref="P4:Q4"/>
    <mergeCell ref="A6:F6"/>
    <mergeCell ref="A27:F27"/>
    <mergeCell ref="A2:A5"/>
    <mergeCell ref="B2:B5"/>
    <mergeCell ref="C2:C5"/>
    <mergeCell ref="D2:D5"/>
    <mergeCell ref="E2:E5"/>
    <mergeCell ref="F2:F5"/>
    <mergeCell ref="G2:G5"/>
    <mergeCell ref="L3:L5"/>
    <mergeCell ref="T2:T4"/>
    <mergeCell ref="U2:U4"/>
    <mergeCell ref="V2:V4"/>
    <mergeCell ref="W2:W4"/>
    <mergeCell ref="H2:K3"/>
    <mergeCell ref="P2:R3"/>
  </mergeCells>
  <pageMargins left="0.75" right="0.75" top="1" bottom="1" header="0.5" footer="0.5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（定）调整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你隔岸观火＾不救我</cp:lastModifiedBy>
  <dcterms:created xsi:type="dcterms:W3CDTF">2025-06-04T08:00:00Z</dcterms:created>
  <dcterms:modified xsi:type="dcterms:W3CDTF">2025-10-28T09:31:51Z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8EBD8BFCDD82437F9841ABD86BE51994_11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