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635" windowHeight="7695"/>
  </bookViews>
  <sheets>
    <sheet name="目录" sheetId="40" r:id="rId1"/>
    <sheet name="1" sheetId="39" r:id="rId2"/>
    <sheet name="2" sheetId="1" r:id="rId3"/>
    <sheet name="3" sheetId="2" r:id="rId4"/>
    <sheet name="4" sheetId="3" r:id="rId5"/>
    <sheet name="5" sheetId="4" r:id="rId6"/>
    <sheet name="6" sheetId="5" r:id="rId7"/>
    <sheet name="7" sheetId="6" r:id="rId8"/>
    <sheet name="8" sheetId="42" r:id="rId9"/>
    <sheet name="9" sheetId="7" r:id="rId10"/>
    <sheet name="10" sheetId="8" r:id="rId11"/>
    <sheet name="11" sheetId="9" r:id="rId12"/>
    <sheet name="12" sheetId="10" r:id="rId13"/>
    <sheet name="13" sheetId="11" r:id="rId14"/>
    <sheet name="14" sheetId="12" r:id="rId15"/>
    <sheet name="15" sheetId="13" r:id="rId16"/>
    <sheet name="16" sheetId="14" r:id="rId17"/>
    <sheet name="17" sheetId="15" r:id="rId18"/>
    <sheet name="18" sheetId="16" r:id="rId19"/>
    <sheet name="19" sheetId="17" r:id="rId20"/>
    <sheet name="20" sheetId="18" r:id="rId21"/>
    <sheet name="21" sheetId="19" r:id="rId22"/>
    <sheet name="22" sheetId="20" r:id="rId23"/>
    <sheet name="23" sheetId="21" r:id="rId24"/>
    <sheet name="24" sheetId="22" r:id="rId25"/>
    <sheet name="25" sheetId="41" r:id="rId26"/>
    <sheet name="26" sheetId="43" r:id="rId27"/>
    <sheet name="27" sheetId="24" r:id="rId28"/>
    <sheet name="28" sheetId="29" r:id="rId29"/>
    <sheet name="29" sheetId="44" r:id="rId30"/>
    <sheet name="30" sheetId="25" r:id="rId31"/>
    <sheet name="31" sheetId="26" r:id="rId32"/>
  </sheets>
  <definedNames>
    <definedName name="_xlnm.Print_Area" localSheetId="2">'2'!$A$1:$E$49</definedName>
    <definedName name="_xlnm.Print_Titles" localSheetId="2">'2'!$3:$6,'2'!$A:$A</definedName>
    <definedName name="地区名称">#REF!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<sst xmlns="http://schemas.openxmlformats.org/spreadsheetml/2006/main" count="981" uniqueCount="778">
  <si>
    <t xml:space="preserve"> 目 录</t>
  </si>
  <si>
    <t>2023年横峰县财政决算报告</t>
  </si>
  <si>
    <t>2023年横峰县一般公共预算收入决算表</t>
  </si>
  <si>
    <t>20223年横峰县一般公共预算支出决算表</t>
  </si>
  <si>
    <t>2023年横峰县一般公共预算本级支出决算明细表</t>
  </si>
  <si>
    <t>2023年横峰县本级一般公共预算基本支出决算表</t>
  </si>
  <si>
    <t>2023年横峰县一般公共预算转移支付决算表（分项目）</t>
  </si>
  <si>
    <t>2023年横峰县一般公共预算税收返还及转移支付决算表</t>
  </si>
  <si>
    <t>2023年横峰县税收返还及转移支付情况说明</t>
  </si>
  <si>
    <t>2023年横峰县政府一般债务限额和余额决算表</t>
  </si>
  <si>
    <t>2023年横峰县政府性基金预算收入决算表</t>
  </si>
  <si>
    <t>2023年横峰县政府性基金预算支出决算表</t>
  </si>
  <si>
    <t>2023年横峰县政府性基金预算本级支出决算表</t>
  </si>
  <si>
    <t>2023年横峰县政府性基金转移支付决算表（分项目）</t>
  </si>
  <si>
    <t>2023年横峰县政府性基金转移支付决算表（分地区）</t>
  </si>
  <si>
    <t>2023年横峰县专项债务限额和余额决算表</t>
  </si>
  <si>
    <t>2023年横峰县国有资本经营预算收入决算表</t>
  </si>
  <si>
    <t>2023年横峰县国有资本经营预算支出决算表</t>
  </si>
  <si>
    <t>2023年横峰县国有资本经营预算本级支出决算表</t>
  </si>
  <si>
    <t>2023年横峰县国有资本经营预算转移支付决算表（分项目）</t>
  </si>
  <si>
    <t>2023年横峰县国有资本经营预算转移支付决算表（分地区）</t>
  </si>
  <si>
    <t>2023年横峰县社会保险基金预算收入决算表</t>
  </si>
  <si>
    <t>2023年横峰县社会保险基金预算支出决算表</t>
  </si>
  <si>
    <t>2023年横峰县社会保险基金预算结余表</t>
  </si>
  <si>
    <t>2023年横峰县地方政府债务限额、余额决算表</t>
  </si>
  <si>
    <t>2023年横峰县举借政府债务情况说明</t>
  </si>
  <si>
    <t>2023年横峰县本级及所属地区政府债务发行、还本付息情况表</t>
  </si>
  <si>
    <t>2023年横峰县地方政府新增债券使用安排表</t>
  </si>
  <si>
    <t>2023年横峰县预算绩效管理工作开展情况说明</t>
  </si>
  <si>
    <t>2023年横峰县重大政策和重点项目绩效执行结果</t>
  </si>
  <si>
    <t>2023年横峰县一般公共预算财政拨款“三公”经费支出决算表</t>
  </si>
  <si>
    <t>2023年横峰县一般公共预算财政拨款“三公”经费支出情况说明</t>
  </si>
  <si>
    <t>横峰县人民政府关于2023年财政决算和</t>
  </si>
  <si>
    <t>2024年上半年财政执行情况的报告</t>
  </si>
  <si>
    <t xml:space="preserve"> </t>
  </si>
  <si>
    <r>
      <rPr>
        <b/>
        <sz val="16"/>
        <rFont val="楷体_GB2312"/>
        <charset val="134"/>
      </rPr>
      <t>——2024年9月 日</t>
    </r>
    <r>
      <rPr>
        <b/>
        <sz val="16"/>
        <rFont val="楷体_GB2312"/>
        <charset val="134"/>
      </rPr>
      <t>在县十七届人大常委会第 次会议上</t>
    </r>
  </si>
  <si>
    <r>
      <rPr>
        <b/>
        <sz val="16"/>
        <rFont val="楷体_GB2312"/>
        <charset val="134"/>
      </rPr>
      <t xml:space="preserve">县财政局局长  </t>
    </r>
    <r>
      <rPr>
        <b/>
        <sz val="16"/>
        <rFont val="楷体_GB2312"/>
        <charset val="134"/>
      </rPr>
      <t>刘永峰</t>
    </r>
  </si>
  <si>
    <t>主任、各位副主任、各位委员：</t>
  </si>
  <si>
    <t>受县人民政府委托，现向县人大常委会作2023年财政决算报告，请予审查。同时，报告2024年上半年财政执行情况，请予审议。</t>
  </si>
  <si>
    <t>一、2023年财政决算情况</t>
  </si>
  <si>
    <t>2023年是全面贯彻落实党的二十大精神的开局之年，财政部门在县委、县政府的坚强领导下，在县人大的监督指导下，坚持以习近平新时代中国特色社会主义思想为指导，深入学习贯彻习近平总书记考察江西重要讲话精神，坚持稳中求进工作总基调，实施积极的的财政政策，有效应对各种风险挑战，决算情况总体较好</t>
  </si>
  <si>
    <r>
      <rPr>
        <sz val="16"/>
        <rFont val="楷体_GB2312"/>
        <charset val="134"/>
      </rPr>
      <t>（一）</t>
    </r>
    <r>
      <rPr>
        <b/>
        <sz val="16"/>
        <rFont val="楷体_GB2312"/>
        <charset val="134"/>
      </rPr>
      <t>2023年收支决算情况</t>
    </r>
  </si>
  <si>
    <t>1.一般公共预算收支决算情况</t>
  </si>
  <si>
    <r>
      <rPr>
        <sz val="16"/>
        <rFont val="仿宋_GB2312"/>
        <charset val="134"/>
      </rPr>
      <t>2023年全县财政总收入202141万元，比上年增长7.9%，税收收入占财政总收入的比重为90%。一般</t>
    </r>
    <r>
      <rPr>
        <sz val="16"/>
        <rFont val="仿宋_GB2312"/>
        <charset val="134"/>
      </rPr>
      <t>公共预算收入89818万元，</t>
    </r>
    <r>
      <rPr>
        <sz val="16"/>
        <rFont val="仿宋_GB2312"/>
        <charset val="134"/>
      </rPr>
      <t>比上年增收6862万元，</t>
    </r>
    <r>
      <rPr>
        <sz val="16"/>
        <rFont val="仿宋_GB2312"/>
        <charset val="134"/>
      </rPr>
      <t>增长8.3%，地方税收收入占一般公共预算收入的比重为77.5%</t>
    </r>
    <r>
      <rPr>
        <sz val="16"/>
        <rFont val="仿宋_GB2312"/>
        <charset val="134"/>
      </rPr>
      <t>。</t>
    </r>
    <r>
      <rPr>
        <sz val="16"/>
        <rFont val="仿宋_GB2312"/>
        <charset val="134"/>
      </rPr>
      <t>一般公共预算收入主要项目执行情况：税收收入完成69581万元，</t>
    </r>
    <r>
      <rPr>
        <sz val="16"/>
        <rFont val="仿宋_GB2312"/>
        <charset val="134"/>
      </rPr>
      <t>比上年增长6.4</t>
    </r>
    <r>
      <rPr>
        <sz val="16"/>
        <rFont val="仿宋_GB2312"/>
        <charset val="134"/>
      </rPr>
      <t>%，其中：增值税43341万元，比上年增长20.9%；</t>
    </r>
    <r>
      <rPr>
        <sz val="16"/>
        <rFont val="仿宋_GB2312"/>
        <charset val="134"/>
      </rPr>
      <t>企业所得税6658万元，比上年下降24%；</t>
    </r>
    <r>
      <rPr>
        <sz val="16"/>
        <rFont val="仿宋_GB2312"/>
        <charset val="134"/>
      </rPr>
      <t>城建税完成5663万元，比上年下降21.1%；契税完成2741万元，比上年下降38.3%。非税收入完成20237万元，比上年增长15%。</t>
    </r>
  </si>
  <si>
    <t>2023年全县一般公共预算支出289016万元（包括上级补助、调入资金、一般债券转贷收入等安排的支出），比上年增长4.8%，一般公共预算支出主要科目执行情况是：</t>
  </si>
  <si>
    <t>一般公共服务支出21717万元，比上年增长7.3%；公共安全支出10415万元，比上年增长17.1%；教育支出44193万元，比上年增长3.4%，主要是加大了教育事业投入；科学技术支出7256万元，比上年增长7.1%；社会保障和就业支出39223万元，比上年增长15.6%，主要是提高相关社会保障标准，加大对就业领域的投入力度；卫生健康支出16061万元，比上年增长4.4%；节能环保支出2882万元，比上年下降53.2%；城乡社区支出18045万元，比上年下降14.3%；农林水支出50843万元，比上年增长5.1%；资源勘探工业信息等支出39542万元，比上年下降17.5%；住房保障支出6897万元，比上年下降14.1%；债务付息支出4413万元，比上年增长8.5%，主要是债务余额增加，付息支出相应增加。</t>
  </si>
  <si>
    <t>2023年，我县一般公共预算收入89818万元，上级补助收入152633万元，地方政府一般债券转贷收入22540万元，上年结余结转收入13426万元，调入资金48213万元，收入总量为365649万元。</t>
  </si>
  <si>
    <t>一般公共预算支出289016万元，上解支出11014万元，地方政府一般债券还本支出11251万元，安排预算稳定调节基金40000万元，支出总量351281万元。</t>
  </si>
  <si>
    <t>收支相抵，年终结余14368元。</t>
  </si>
  <si>
    <t>根据《预算法》规定，其他有关事项报告如下：</t>
  </si>
  <si>
    <r>
      <rPr>
        <b/>
        <sz val="16"/>
        <rFont val="仿宋_GB2312"/>
        <charset val="134"/>
      </rPr>
      <t>一般公共预算上级补助收入情况。</t>
    </r>
    <r>
      <rPr>
        <sz val="16"/>
        <rFont val="仿宋_GB2312"/>
        <charset val="134"/>
      </rPr>
      <t>2023年我县收到上级补助资金152633万元，比上年增长4.8%。其中：一般性转移支付124432万元，占上级补助收入的81.5%；专项转移支付17115万元，占上级补助收入的11.2%；返还性收入11086万元，占上级补助收入的7.3%。</t>
    </r>
  </si>
  <si>
    <r>
      <rPr>
        <b/>
        <sz val="16"/>
        <rFont val="仿宋_GB2312"/>
        <charset val="134"/>
      </rPr>
      <t>预备费安排使用情况。</t>
    </r>
    <r>
      <rPr>
        <sz val="16"/>
        <rFont val="仿宋_GB2312"/>
        <charset val="134"/>
      </rPr>
      <t>2023年，我县预备费预算安排3000万元，实际支出0万元。</t>
    </r>
  </si>
  <si>
    <r>
      <rPr>
        <b/>
        <sz val="16"/>
        <rFont val="仿宋_GB2312"/>
        <charset val="134"/>
      </rPr>
      <t>预算稳定调节基金收支情况。</t>
    </r>
    <r>
      <rPr>
        <sz val="16"/>
        <rFont val="仿宋_GB2312"/>
        <charset val="134"/>
      </rPr>
      <t>2023年预算稳定调节基金平衡预算后余额为1500万元，预算执行中大力开源节流挖潜。按规定补充预算稳定调节基金40000万元，年末基金余额41500万元。</t>
    </r>
  </si>
  <si>
    <r>
      <rPr>
        <b/>
        <sz val="16"/>
        <rFont val="仿宋_GB2312"/>
        <charset val="134"/>
      </rPr>
      <t>“三公”经费使用管理情况。</t>
    </r>
    <r>
      <rPr>
        <sz val="16"/>
        <rFont val="仿宋_GB2312"/>
        <charset val="134"/>
      </rPr>
      <t>2023年，全县因公出国(境)经费、公务用车购置及运行费、公务接待费(合称“三公”经费)财政拨款支出1126万元，比2022年决算数减少305万元，比年初预算数节约235万元，主要是各部门贯彻落实中央八项规定精神和过“紧日子”有关要求，压减相关支出。其中：因公出国(境)经费6万元，公务用车购置129万元，公务用车运行维护费423万元，公务接待费568万元。</t>
    </r>
  </si>
  <si>
    <t>2.政府性基金预算收支决算情况</t>
  </si>
  <si>
    <t>政府性基金预算收入81889万元，比上年减收16234万元，下降16.5%；加上上级补助收入9186万元、上年结转收入1005万元、债务转贷收入76025万元，收入总量为168105万元。政府性基金预算支出91521万元（其中专项债务传息支出8240万元），比上年减支5399万元，下降5.6%，主要是土地出让收入下降，并相应减少支出；加上上解支出936万元、调出资金22208万元、债务还本支出25285万元、年终结余28155万元，支出总量为168105万元。</t>
  </si>
  <si>
    <t>3.社会保险基金预算收支决算情况</t>
  </si>
  <si>
    <t>社会保险基金预算总收入25718万元，社会保险基金预算总支出21876万元，当年收支结余3842万元，滚存结余22197万元。</t>
  </si>
  <si>
    <t>4.国有资本经营预算执收支决算情况</t>
  </si>
  <si>
    <t>国有资本经营预算收入2000万元，国有资本经营预算支出2000万元（调出到一般公共预算2000万元）。</t>
  </si>
  <si>
    <t>（二）政府债务情况</t>
  </si>
  <si>
    <t>2023年底，我县地方政府债务限额为436356万元，其中：一般债务限额139607万元，专项债务限额296749万元。</t>
  </si>
  <si>
    <t>2023年末政府债务余额422438万元，其中：一般债务余额138658万元，专项债务余额 283780万元。</t>
  </si>
  <si>
    <t>2023年，我县支付地方政府债券到期本金36535万元，其中：一般债券11250万元；专项债券25285万元。支付地方债务利息12633万元，其中：一般债务利息4393万元；专项债务利息8240万元。</t>
  </si>
  <si>
    <t>（三）2023年财政工作情况</t>
  </si>
  <si>
    <t>2023年，财政部门坚决贯彻县委、县政府决策部署，认真执行县人大及其常委会有关决议要求，实施积极的财政政策，为推动高质量发展提供坚强财政保障。</t>
  </si>
  <si>
    <r>
      <rPr>
        <b/>
        <sz val="16"/>
        <rFont val="仿宋_GB2312"/>
        <charset val="134"/>
      </rPr>
      <t>一是全力推动经济发展。</t>
    </r>
    <r>
      <rPr>
        <sz val="16"/>
        <rFont val="仿宋_GB2312"/>
        <charset val="134"/>
      </rPr>
      <t>全面落实小规模纳税人和增值税减免、小微企业和个体工商户所得税优惠等各项税费优惠政策，全年新增减税降费9605万元，及时办理增值税留抵退税8387万元，有效减轻企业负担，激发市场活力。全年发放“财园信贷通”贷款13952万元，“财农信贷通”全年授信3043万元，有效解决中小微企业和新型农业经营主体融资难、融资贵问题。</t>
    </r>
  </si>
  <si>
    <r>
      <rPr>
        <b/>
        <sz val="16"/>
        <rFont val="仿宋_GB2312"/>
        <charset val="134"/>
      </rPr>
      <t>二是兜牢基本民生底线。</t>
    </r>
    <r>
      <rPr>
        <sz val="16"/>
        <rFont val="仿宋_GB2312"/>
        <charset val="134"/>
      </rPr>
      <t>坚持“三保”支出在财政支出中的优先顺序，</t>
    </r>
    <r>
      <rPr>
        <sz val="16"/>
        <rFont val="仿宋_GB2312"/>
        <charset val="134"/>
      </rPr>
      <t>全年民生支出207359万元，占一般公共预算支出的比重达71.7%，全年支出“三保”资金98390万元，有效保障“三保”支出。安排7520万元保障高龄老人、低收入人群、特困人群、孤儿、残疾人等民政特殊人群待遇，安排1342万元保障退役军人等优抚对象人群待遇支出，支付58359万元保障各类人员养老待遇按时足额发放，发放公益性岗位补贴、社会保险补贴、就业补贴等1205万元。落实义务教育教师工资福利不低于本地区公务员平均工资水平政策，拨付改薄及校舍维修改造资金支持义务教育办学条件改善；基础教育普及普惠、职业教育提质培优水平实现进一步提高。全年投入1570万元用于基本公共卫生服务、投入1679万元用于城乡医疗救助，进一步减轻了困难群众和大病患者医疗费用负担，基本公共卫生服务的普惠性、公平性和服务质量有了新的改善和提升。</t>
    </r>
  </si>
  <si>
    <r>
      <rPr>
        <b/>
        <sz val="16"/>
        <rFont val="仿宋_GB2312"/>
        <charset val="134"/>
      </rPr>
      <t>三是加快财政制度改革。深化乡镇体制改革，</t>
    </r>
    <r>
      <rPr>
        <sz val="16"/>
        <rFont val="仿宋_GB2312"/>
        <charset val="134"/>
      </rPr>
      <t>推进乡镇治理体系和治理能力现代化，激发乡镇发展财政经济的内生动力和活力，乡镇财政体制改革经验作为三个典型案例之一，在全省推广。</t>
    </r>
    <r>
      <rPr>
        <b/>
        <sz val="16"/>
        <rFont val="仿宋_GB2312"/>
        <charset val="134"/>
      </rPr>
      <t>强化预算绩效管理，</t>
    </r>
    <r>
      <rPr>
        <sz val="16"/>
        <rFont val="仿宋_GB2312"/>
        <charset val="134"/>
      </rPr>
      <t>制定《横峰县县级项目支出和部门整体支出绩效评价管理暂行办法》《横峰县县级预算绩效管理结果应用暂行办法》等制度文件，全面建成“三全五有”的预算绩效管理体系。2023年全省预算绩效管理高质量考核进入全省前10名，列全市第一，获得财政奖励资金180万元。</t>
    </r>
    <r>
      <rPr>
        <b/>
        <sz val="16"/>
        <rFont val="仿宋_GB2312"/>
        <charset val="134"/>
      </rPr>
      <t>推进财政投资评审，</t>
    </r>
    <r>
      <rPr>
        <sz val="16"/>
        <rFont val="仿宋_GB2312"/>
        <charset val="134"/>
      </rPr>
      <t>不断强化内部管理，优化工作流程，2023年出具财审报告244例，送审金额155498万元，净核减金额16510万元，净核减率10.62%</t>
    </r>
    <r>
      <rPr>
        <sz val="16"/>
        <rFont val="仿宋_GB2312"/>
        <charset val="134"/>
      </rPr>
      <t>。</t>
    </r>
    <r>
      <rPr>
        <b/>
        <sz val="16"/>
        <rFont val="仿宋_GB2312"/>
        <charset val="134"/>
      </rPr>
      <t>优化营商环境，</t>
    </r>
    <r>
      <rPr>
        <sz val="16"/>
        <rFont val="仿宋_GB2312"/>
        <charset val="134"/>
      </rPr>
      <t>为提高供应商参与便利度，降低供应商交易成本，我县公开招标和非公开招标项目不见面开标率100%；全面实行政府采购“信用＋承诺”制，全力落实政府采购远程异地评标工作，积极落实“政采贷”业务。</t>
    </r>
  </si>
  <si>
    <r>
      <rPr>
        <b/>
        <sz val="16"/>
        <rFont val="仿宋_GB2312"/>
        <charset val="134"/>
      </rPr>
      <t>四是严防财政领域风险。</t>
    </r>
    <r>
      <rPr>
        <b/>
        <sz val="16"/>
        <rFont val="仿宋_GB2312"/>
        <charset val="134"/>
      </rPr>
      <t>严防“三保”风险，</t>
    </r>
    <r>
      <rPr>
        <sz val="16"/>
        <rFont val="仿宋_GB2312"/>
        <charset val="134"/>
      </rPr>
      <t>利用预算管理一体化系统，对所有“三保”资金实行全流程动态监控，统筹各种财力资源，调整支出结构，确保“三保”支出优先保障。</t>
    </r>
    <r>
      <rPr>
        <b/>
        <sz val="16"/>
        <rFont val="仿宋_GB2312"/>
        <charset val="134"/>
      </rPr>
      <t>严防政府债务风险，</t>
    </r>
    <r>
      <rPr>
        <sz val="16"/>
        <rFont val="仿宋_GB2312"/>
        <charset val="134"/>
      </rPr>
      <t>积极向上争取政府再融资债券，延长债务期限；争取新增专项债券置换隐性债务，优化债务结构，缓解偿债压力；坚决遏制隐性债务增量，妥善化解政府隐性债务存量，防范化解地方政府隐性债务风险。</t>
    </r>
    <r>
      <rPr>
        <b/>
        <sz val="16"/>
        <rFont val="仿宋_GB2312"/>
        <charset val="134"/>
      </rPr>
      <t>严防资金监管风险，</t>
    </r>
    <r>
      <rPr>
        <sz val="16"/>
        <rFont val="仿宋_GB2312"/>
        <charset val="134"/>
      </rPr>
      <t xml:space="preserve">开展财会监督检查，重点围绕财经纪律重点问题整治、会计信息质量检查、预算执行监控、“三公”经费管理等重点领域，全面规范财经秩序。同时，认真落实新修订的《江西省预算审查监督条例》，向县人大常委会专项报告全县国有资产、政府债务管理情况。     </t>
    </r>
  </si>
  <si>
    <t>二、2024年上半年预算执行情况</t>
  </si>
  <si>
    <t>上半年，全县财政总收入完成170009万元，占人大通过预算数的83.3%，比上年同期增收1358万元，增长0.8%，税占比89.5%；一般公共预算收入完成80536万元，比上年同期增收3639万元，增长4.7%，税收占一般公共预算收入比重为77.8%。</t>
  </si>
  <si>
    <t>一般公共预算收入分大项完成情况是：</t>
  </si>
  <si>
    <t>税收收入完成62696万元，比上年同期增长12.7%。其中：增值税地方所得部分完成36721万元，比上年同期下降4.2%；企业所得税地方所得部分完成7841万元，比上年同期增长52.2%；城建税完成5342万元，比上年同期增长18.7%；契税完成5437万元，比上年同期增长270.6%；</t>
  </si>
  <si>
    <t>非税收入完成17840万元，比上年同期减收3412万元，下降16.1%。其中：专项收入完成3447万元，比上年同期增长6.6%；行政事业性收费收入完成857万元，比上年同期下降69.2%；罚没收入完成2038万元，比上年同期下降49.8%；国有资源有偿使用收入完成11262万元，比上年同期增长2.2%。</t>
  </si>
  <si>
    <t>上半年，全县一般公共预算支出153435万元，比上年同期增支2437万元，增长1.6%。主要支出项目完成情况：</t>
  </si>
  <si>
    <r>
      <rPr>
        <sz val="16"/>
        <rFont val="仿宋_GB2312"/>
        <charset val="134"/>
      </rPr>
      <t>一般公共服务支出10599万元，比上年同期</t>
    </r>
    <r>
      <rPr>
        <sz val="16"/>
        <rFont val="仿宋_GB2312"/>
        <charset val="134"/>
      </rPr>
      <t>下降8.5</t>
    </r>
    <r>
      <rPr>
        <sz val="16"/>
        <rFont val="仿宋_GB2312"/>
        <charset val="134"/>
      </rPr>
      <t>%；公共安全支出4645万元，比上年同期下降5.3%；教育支出17697万元，比上年同期</t>
    </r>
    <r>
      <rPr>
        <sz val="16"/>
        <rFont val="仿宋_GB2312"/>
        <charset val="134"/>
      </rPr>
      <t>增长5.5</t>
    </r>
    <r>
      <rPr>
        <sz val="16"/>
        <rFont val="仿宋_GB2312"/>
        <charset val="134"/>
      </rPr>
      <t>%；科学技术支出6125万元，比上年同期</t>
    </r>
    <r>
      <rPr>
        <sz val="16"/>
        <rFont val="仿宋_GB2312"/>
        <charset val="134"/>
      </rPr>
      <t>增长96.1</t>
    </r>
    <r>
      <rPr>
        <sz val="16"/>
        <rFont val="仿宋_GB2312"/>
        <charset val="134"/>
      </rPr>
      <t>%；文化体育与传媒支出1343万元，比上年同期</t>
    </r>
    <r>
      <rPr>
        <sz val="16"/>
        <rFont val="仿宋_GB2312"/>
        <charset val="134"/>
      </rPr>
      <t>下降1.4</t>
    </r>
    <r>
      <rPr>
        <sz val="16"/>
        <rFont val="仿宋_GB2312"/>
        <charset val="134"/>
      </rPr>
      <t>%；社会保障和就业支出20674万元，比上年同期增长13.1%；卫生健康支出5805万元，比上年同期</t>
    </r>
    <r>
      <rPr>
        <sz val="16"/>
        <rFont val="仿宋_GB2312"/>
        <charset val="134"/>
      </rPr>
      <t>下降15</t>
    </r>
    <r>
      <rPr>
        <sz val="16"/>
        <rFont val="仿宋_GB2312"/>
        <charset val="134"/>
      </rPr>
      <t>%；节能环保支出931万元，比上年同期</t>
    </r>
    <r>
      <rPr>
        <sz val="16"/>
        <rFont val="仿宋_GB2312"/>
        <charset val="134"/>
      </rPr>
      <t>增长26.8</t>
    </r>
    <r>
      <rPr>
        <sz val="16"/>
        <rFont val="仿宋_GB2312"/>
        <charset val="134"/>
      </rPr>
      <t>%；城乡社区支出9878万元，比上年同期下降28.4%；农林水支出21867万元，比上年同期下降13.2%；交通运输支出14783万元，比上年同期</t>
    </r>
    <r>
      <rPr>
        <sz val="16"/>
        <rFont val="仿宋_GB2312"/>
        <charset val="134"/>
      </rPr>
      <t>增长31.4</t>
    </r>
    <r>
      <rPr>
        <sz val="16"/>
        <rFont val="仿宋_GB2312"/>
        <charset val="134"/>
      </rPr>
      <t>%；资源勘探信息等支出26534万元，比上年同期增长3.5%；自然资源海洋气象等支出2756万元，比上年同期</t>
    </r>
    <r>
      <rPr>
        <sz val="16"/>
        <rFont val="仿宋_GB2312"/>
        <charset val="134"/>
      </rPr>
      <t>增长1.2</t>
    </r>
    <r>
      <rPr>
        <sz val="16"/>
        <rFont val="仿宋_GB2312"/>
        <charset val="134"/>
      </rPr>
      <t>%；住房保障支出3869万元，比上年同期增长4.4%；灾害防治及应急管理支出1184万元，比上年同期下降18.1%。</t>
    </r>
  </si>
  <si>
    <t>上半年，政府性基金预算收入11379万元，比上年同期下降68.3%;政府性基金预算支出33706万元，比上年同期下降32.9%。国有资本经营预算收入暂未实现。社会保险基金预算收入15238万元,社会保险基金预算支出11482万元。</t>
  </si>
  <si>
    <r>
      <rPr>
        <sz val="16"/>
        <rFont val="仿宋_GB2312"/>
        <charset val="134"/>
      </rPr>
      <t>2024年以来，全县财政收支运行总体平稳，但也面临一些困难和问题。一是受《公平竞争审查条例》和国家税务总局公告2024年第5号政策影响，导致有色金属行业企业带票生产、减产，下半年税源将受到较大影响。二是民生等重点领域支出刚性增长，财政支出压力较大，收支矛盾突出。三是政府债务处于还本付息高峰期，化解存量隐性债务债务较重，防范化解地方债务风险任务艰巨。</t>
    </r>
    <r>
      <rPr>
        <sz val="16"/>
        <rFont val="仿宋_GB2312"/>
        <charset val="134"/>
      </rPr>
      <t xml:space="preserve">   </t>
    </r>
    <r>
      <rPr>
        <b/>
        <sz val="16"/>
        <rFont val="仿宋_GB2312"/>
        <charset val="134"/>
      </rPr>
      <t xml:space="preserve"> </t>
    </r>
  </si>
  <si>
    <r>
      <rPr>
        <sz val="16"/>
        <rFont val="黑体"/>
        <charset val="134"/>
      </rPr>
      <t>三、</t>
    </r>
    <r>
      <rPr>
        <sz val="16"/>
        <rFont val="黑体"/>
        <charset val="134"/>
      </rPr>
      <t>下半年工作重点</t>
    </r>
  </si>
  <si>
    <t>下半年，我们将始终坚持习近平新时代中国特色社会主义思想为指导，深入学习贯彻党的二十大和二十届二中、三中全会精神，认真落实县委、县政府决策部署，紧紧围绕发展大局，紧扣县人代会批准的年度预算目标任务，严格执行人大批准的预算，打好开源节流、民生保障、防范化解风险的组合拳，推动经济持续稳中求进，实现质的有效提升和量的合理增长。重点做好以下工作：</t>
  </si>
  <si>
    <r>
      <rPr>
        <b/>
        <sz val="16"/>
        <rFont val="仿宋_GB2312"/>
        <charset val="134"/>
      </rPr>
      <t>一是夯实财源基石。</t>
    </r>
    <r>
      <rPr>
        <sz val="16"/>
        <rFont val="仿宋_GB2312"/>
        <charset val="134"/>
      </rPr>
      <t>积极培植地方税源，在广开财源上取得新突破，充分利用“财园信贷通”“财农信贷通”和 “科贷通”等财政金融工具，发挥财政资金“四两拨千斤”的杠杆撬动作用，扶持中小微企业发展壮大，努力培植重点税源和新兴优质税源。做好产业结构调整和重点财源培育，聚焦有色金属、物流电商等主导产业，做好产业升级工作保障，实现财政收入总量和质量“双提升”。</t>
    </r>
  </si>
  <si>
    <r>
      <rPr>
        <b/>
        <sz val="16"/>
        <rFont val="仿宋_GB2312"/>
        <charset val="134"/>
      </rPr>
      <t>二是强化“三保”保障。</t>
    </r>
    <r>
      <rPr>
        <sz val="16"/>
        <rFont val="仿宋_GB2312"/>
        <charset val="134"/>
      </rPr>
      <t>坚决落实党政机关过“紧日子”要求，优化支出结构，坚持“三保”支出在预算安排和执行中的优先地位，持续压减一般性支出，把牢预算管理、资产配置、政府采购等关口，削减和取消低效无效支出，把更多的资金用于“三保”保障。</t>
    </r>
  </si>
  <si>
    <r>
      <rPr>
        <b/>
        <sz val="16"/>
        <rFont val="仿宋_GB2312"/>
        <charset val="134"/>
      </rPr>
      <t>三是防控债务风险。</t>
    </r>
    <r>
      <rPr>
        <sz val="16"/>
        <rFont val="仿宋_GB2312"/>
        <charset val="134"/>
      </rPr>
      <t>严格落实债务管理要求，健全政府法定债务管理制度体系，有计划、分步骤地制定到期债务化解措施，确保依法合规化债。坚决杜绝新增隐性债务，牢牢守住不发生区域性、系统性债务风险的底线，确保到期债务不违约、债务不爆雷、舆情事件不发生。</t>
    </r>
  </si>
  <si>
    <r>
      <rPr>
        <b/>
        <sz val="16"/>
        <rFont val="仿宋_GB2312"/>
        <charset val="134"/>
      </rPr>
      <t>四是强化财政监督。</t>
    </r>
    <r>
      <rPr>
        <sz val="16"/>
        <rFont val="仿宋_GB2312"/>
        <charset val="134"/>
      </rPr>
      <t>强化财政部门主责监督，健全现代化预算制度，继续推进支出标准体系建设；加大对政府采购、重点民生项目监督检查力度，切实维护财经纪律；坚决做好群众身边不正之风和腐败问题集中整治工作，加大对乡镇财政及村级财务监管力度，着力防范风险、堵塞漏洞。</t>
    </r>
  </si>
  <si>
    <r>
      <rPr>
        <b/>
        <sz val="16"/>
        <rFont val="仿宋_GB2312"/>
        <charset val="134"/>
      </rPr>
      <t>二是兜牢兜实“三保”底线。</t>
    </r>
    <r>
      <rPr>
        <sz val="16"/>
        <rFont val="仿宋_GB2312"/>
        <charset val="134"/>
      </rPr>
      <t>坚持“三保”支出在预算安排和使用上的优先位置，加大对“三保”的动态监控力度，加频加密“三保”支出、库款管理等情况的监测预警，同时加强预算支出控制管理，健全财力长效保障机制，提高自我修复发展能力。</t>
    </r>
  </si>
  <si>
    <r>
      <rPr>
        <b/>
        <sz val="16"/>
        <rFont val="仿宋_GB2312"/>
        <charset val="134"/>
      </rPr>
      <t>三是防范化解财政风险。</t>
    </r>
    <r>
      <rPr>
        <sz val="16"/>
        <rFont val="仿宋_GB2312"/>
        <charset val="134"/>
      </rPr>
      <t>坚守好政府债务风险底线，积极防控法定债务风险,严格执行专项债券项目投向领域禁止类清单,严禁将专项债券用于经常性支出。防止法定债务风险堆积，打实打足化债资金，稳步推进存量债务化解，坚决兑现化债资金。自觉接受人大对地方政府的审查监督。</t>
    </r>
  </si>
  <si>
    <r>
      <rPr>
        <b/>
        <sz val="16"/>
        <rFont val="仿宋_GB2312"/>
        <charset val="134"/>
      </rPr>
      <t>四是加大财会监督力度。</t>
    </r>
    <r>
      <rPr>
        <sz val="16"/>
        <rFont val="仿宋_GB2312"/>
        <charset val="134"/>
      </rPr>
      <t>贯彻落实关于进一步加强财会监督工作的意见，推动形成财政部门主责监督、有关部门依责监督、各单位内部监督的财会监督体系。推进财会监督与人大监督等其他各类监督有机贯通、相互协调。开展财会监督和预算执行监督专项行动，进一步严肃财经纪律。</t>
    </r>
  </si>
  <si>
    <r>
      <rPr>
        <sz val="16"/>
        <rFont val="仿宋_GB2312"/>
        <charset val="134"/>
      </rPr>
      <t>主任、副主任、各位委员，做好2023年下半年财政工作任务艰巨、使命光荣！让我们更加紧密地团结在以习近平同志为核心的党中央周围，在县委、县政府的坚强领导下，自觉接受人大常委会的监督，认真落实本次会议审查意见，只争朝夕、担当实干、攻坚克难、砥砺奋进，发挥好职能作用，完成好使命任务。</t>
    </r>
  </si>
  <si>
    <r>
      <rPr>
        <b/>
        <sz val="16"/>
        <color rgb="FF333333"/>
        <rFont val="方正仿宋_GB2312"/>
        <charset val="134"/>
      </rPr>
      <t xml:space="preserve"> </t>
    </r>
  </si>
  <si>
    <r>
      <rPr>
        <sz val="10.5"/>
        <rFont val="Times New Roman"/>
        <charset val="134"/>
      </rPr>
      <t xml:space="preserve"> </t>
    </r>
  </si>
  <si>
    <t xml:space="preserve"> 单位：万元</t>
  </si>
  <si>
    <t>预算科目</t>
  </si>
  <si>
    <t>2022年决算数</t>
  </si>
  <si>
    <t>2023年预算数</t>
  </si>
  <si>
    <t>2023年调整预算数</t>
  </si>
  <si>
    <t>2023年决算数</t>
  </si>
  <si>
    <t>决算数为调整预算数的%</t>
  </si>
  <si>
    <t>决算数为上年决算数的%</t>
  </si>
  <si>
    <t>一、税收收入</t>
  </si>
  <si>
    <t>其中：增值税</t>
  </si>
  <si>
    <t xml:space="preserve">          企业所得税</t>
  </si>
  <si>
    <t xml:space="preserve">         个人所得税</t>
  </si>
  <si>
    <t xml:space="preserve">     城建税</t>
  </si>
  <si>
    <t>二、非税收入</t>
  </si>
  <si>
    <t>其中：专项收入</t>
  </si>
  <si>
    <t>行政事业性收费收入</t>
  </si>
  <si>
    <t>罚没收入</t>
  </si>
  <si>
    <t>国有资源有偿使用收入</t>
  </si>
  <si>
    <t>政府住房基金收入</t>
  </si>
  <si>
    <t>公共财政预算收入合计</t>
  </si>
  <si>
    <t>上级补助收入</t>
  </si>
  <si>
    <t xml:space="preserve">  其中：返还性收入</t>
  </si>
  <si>
    <t xml:space="preserve">  一般性转移支付收入</t>
  </si>
  <si>
    <t xml:space="preserve">  专项转移支付收入</t>
  </si>
  <si>
    <t>债券转贷收入</t>
  </si>
  <si>
    <t>待偿债置换一般债券上年结余</t>
  </si>
  <si>
    <t>动用预算稳定调节基金</t>
  </si>
  <si>
    <t>上年结余</t>
  </si>
  <si>
    <t>调入资金</t>
  </si>
  <si>
    <t>公共财政预算收入总计</t>
  </si>
  <si>
    <t>2023年横峰县公共预算支出决算表</t>
  </si>
  <si>
    <t>单位：万元</t>
  </si>
  <si>
    <t>支出项目</t>
  </si>
  <si>
    <t>公共财政支出</t>
  </si>
  <si>
    <t>其中：一般公共服务支出</t>
  </si>
  <si>
    <t>国防支出</t>
  </si>
  <si>
    <t>公共安全支出</t>
  </si>
  <si>
    <t>教育支出</t>
  </si>
  <si>
    <t>科学技术支出</t>
  </si>
  <si>
    <t>文化体育与传媒支出</t>
  </si>
  <si>
    <t>社会保障和就业支出</t>
  </si>
  <si>
    <t>卫生健康支出</t>
  </si>
  <si>
    <t>节能环保支出</t>
  </si>
  <si>
    <t>城乡社区支出</t>
  </si>
  <si>
    <t>农林水支出</t>
  </si>
  <si>
    <t>交通运输支出</t>
  </si>
  <si>
    <t>资源勘探信息等支出</t>
  </si>
  <si>
    <t>商业服务业等支出</t>
  </si>
  <si>
    <t>金融支出</t>
  </si>
  <si>
    <t>自然资源海洋气象等支出</t>
  </si>
  <si>
    <t>住房保障支出</t>
  </si>
  <si>
    <t>粮油物资储备支出</t>
  </si>
  <si>
    <t>灾害防治及应急管理支出</t>
  </si>
  <si>
    <t>其他支出</t>
  </si>
  <si>
    <t>预备费</t>
  </si>
  <si>
    <t>债务付息支出</t>
  </si>
  <si>
    <t>债务发行费用支出</t>
  </si>
  <si>
    <t>公共财政预算支出合计</t>
  </si>
  <si>
    <t>上解上级支出</t>
  </si>
  <si>
    <t xml:space="preserve">  其中：体制上解支出</t>
  </si>
  <si>
    <t xml:space="preserve">  专项上解支出</t>
  </si>
  <si>
    <t>债券还本支出</t>
  </si>
  <si>
    <t>安排预算稳定调节基金</t>
  </si>
  <si>
    <t>待偿债置换一般债券结余</t>
  </si>
  <si>
    <t>年终结余</t>
  </si>
  <si>
    <t>公共财政预算支出总计</t>
  </si>
  <si>
    <t>2023年横峰县公共预算本级支出决算表</t>
  </si>
  <si>
    <t>一般公共预算支出</t>
  </si>
  <si>
    <t>一般公共服务支出</t>
  </si>
  <si>
    <t xml:space="preserve">  人大事务</t>
  </si>
  <si>
    <t xml:space="preserve">  政协事务</t>
  </si>
  <si>
    <t xml:space="preserve">  政府办公厅(室)及相关机构事务</t>
  </si>
  <si>
    <t xml:space="preserve">  发展与改革事务</t>
  </si>
  <si>
    <t xml:space="preserve">  统计信息事务</t>
  </si>
  <si>
    <t xml:space="preserve">  财政事务</t>
  </si>
  <si>
    <t xml:space="preserve">  税收事务</t>
  </si>
  <si>
    <t xml:space="preserve">  审计事务</t>
  </si>
  <si>
    <t xml:space="preserve">  海关事务</t>
  </si>
  <si>
    <t xml:space="preserve">  纪检监察事务</t>
  </si>
  <si>
    <t xml:space="preserve">  商贸事务</t>
  </si>
  <si>
    <t xml:space="preserve">  知识产权事务</t>
  </si>
  <si>
    <t xml:space="preserve">  工商行政管理事务</t>
  </si>
  <si>
    <t xml:space="preserve">  质量技术监督与检验检疫事务</t>
  </si>
  <si>
    <t xml:space="preserve">  民族事务</t>
  </si>
  <si>
    <t xml:space="preserve">  宗教事务</t>
  </si>
  <si>
    <t xml:space="preserve">  网信事务</t>
  </si>
  <si>
    <t xml:space="preserve">  档案事务</t>
  </si>
  <si>
    <t xml:space="preserve">  民主党派及工商联事务</t>
  </si>
  <si>
    <t xml:space="preserve">  群众团体事务</t>
  </si>
  <si>
    <t xml:space="preserve">  党委办公厅(室)及相关机构事务</t>
  </si>
  <si>
    <t xml:space="preserve">  组织事务</t>
  </si>
  <si>
    <t xml:space="preserve">  宣传事务</t>
  </si>
  <si>
    <t xml:space="preserve">  统战事务</t>
  </si>
  <si>
    <t xml:space="preserve">  其他共产党事务支出</t>
  </si>
  <si>
    <t xml:space="preserve">  市场监督管理事务</t>
  </si>
  <si>
    <t xml:space="preserve">  其他一般公共服务支出</t>
  </si>
  <si>
    <t>外交支出</t>
  </si>
  <si>
    <t xml:space="preserve">  外交管理事务</t>
  </si>
  <si>
    <t xml:space="preserve">  驻外机构</t>
  </si>
  <si>
    <t xml:space="preserve">  对外援助</t>
  </si>
  <si>
    <t xml:space="preserve">  国际组织</t>
  </si>
  <si>
    <t xml:space="preserve">  对外合作与交流</t>
  </si>
  <si>
    <t xml:space="preserve">  对外宣传</t>
  </si>
  <si>
    <t xml:space="preserve">  边界勘界联检</t>
  </si>
  <si>
    <t xml:space="preserve">  其他外交支出</t>
  </si>
  <si>
    <t xml:space="preserve">  现役部队</t>
  </si>
  <si>
    <t xml:space="preserve">  国防科研事业</t>
  </si>
  <si>
    <t xml:space="preserve">  专项工程</t>
  </si>
  <si>
    <t xml:space="preserve">  国防动员</t>
  </si>
  <si>
    <t xml:space="preserve">  其他国防支出</t>
  </si>
  <si>
    <t xml:space="preserve">  武装警察</t>
  </si>
  <si>
    <t xml:space="preserve">  公安</t>
  </si>
  <si>
    <t xml:space="preserve">  国家安全</t>
  </si>
  <si>
    <t xml:space="preserve">  检察</t>
  </si>
  <si>
    <t xml:space="preserve">  法院</t>
  </si>
  <si>
    <t xml:space="preserve">  司法</t>
  </si>
  <si>
    <t xml:space="preserve">  监狱</t>
  </si>
  <si>
    <t xml:space="preserve">  强制隔离戒毒</t>
  </si>
  <si>
    <t xml:space="preserve">  国家保密</t>
  </si>
  <si>
    <t xml:space="preserve">  缉私警察</t>
  </si>
  <si>
    <t xml:space="preserve">  海警</t>
  </si>
  <si>
    <t xml:space="preserve">  其他公共安全支出</t>
  </si>
  <si>
    <t xml:space="preserve">  教育管理事务</t>
  </si>
  <si>
    <t xml:space="preserve">  普通教育</t>
  </si>
  <si>
    <t xml:space="preserve">  职业教育</t>
  </si>
  <si>
    <t xml:space="preserve">  成人教育</t>
  </si>
  <si>
    <t xml:space="preserve">  广播电视教育</t>
  </si>
  <si>
    <t xml:space="preserve">  留学教育</t>
  </si>
  <si>
    <t xml:space="preserve">  特殊教育</t>
  </si>
  <si>
    <t xml:space="preserve">  进修及培训</t>
  </si>
  <si>
    <t xml:space="preserve">  教育费附加安排的支出</t>
  </si>
  <si>
    <t xml:space="preserve">  其他教育支出</t>
  </si>
  <si>
    <t xml:space="preserve">  科学技术管理事务</t>
  </si>
  <si>
    <t xml:space="preserve">  基础研究</t>
  </si>
  <si>
    <t xml:space="preserve">  应用研究</t>
  </si>
  <si>
    <t xml:space="preserve">  技术研究与开发</t>
  </si>
  <si>
    <t xml:space="preserve">  科技条件与服务</t>
  </si>
  <si>
    <t xml:space="preserve">  社会科学</t>
  </si>
  <si>
    <t xml:space="preserve">  科学技术普及</t>
  </si>
  <si>
    <t xml:space="preserve">  科技交流与合作</t>
  </si>
  <si>
    <t xml:space="preserve">  科技重大项目</t>
  </si>
  <si>
    <t xml:space="preserve">  其他科学技术支出</t>
  </si>
  <si>
    <t xml:space="preserve">   文化和旅游</t>
  </si>
  <si>
    <t xml:space="preserve">  文物</t>
  </si>
  <si>
    <t xml:space="preserve">  体育</t>
  </si>
  <si>
    <t xml:space="preserve">  新闻出版电影</t>
  </si>
  <si>
    <t xml:space="preserve">  广播电视</t>
  </si>
  <si>
    <t xml:space="preserve">  其他文化体育与传媒支出</t>
  </si>
  <si>
    <t xml:space="preserve">  人力资源和社会保障管理事务</t>
  </si>
  <si>
    <t xml:space="preserve">  民政管理事务</t>
  </si>
  <si>
    <t xml:space="preserve">  行政事业单位离退休</t>
  </si>
  <si>
    <t xml:space="preserve">  补充全国社会保障基金</t>
  </si>
  <si>
    <t xml:space="preserve">  企业改革补助</t>
  </si>
  <si>
    <t xml:space="preserve">  就业补助</t>
  </si>
  <si>
    <t xml:space="preserve">  抚恤</t>
  </si>
  <si>
    <t xml:space="preserve">  退役安置</t>
  </si>
  <si>
    <t xml:space="preserve">  社会福利</t>
  </si>
  <si>
    <t xml:space="preserve">  残疾人事业</t>
  </si>
  <si>
    <t xml:space="preserve">  行政事业单位养老支出</t>
  </si>
  <si>
    <t xml:space="preserve">  红十字事业</t>
  </si>
  <si>
    <t xml:space="preserve">  最低生活保障</t>
  </si>
  <si>
    <t xml:space="preserve">  临时救助</t>
  </si>
  <si>
    <t xml:space="preserve">  特困人员供养</t>
  </si>
  <si>
    <t xml:space="preserve">  补充道路交通事故社会救助基金</t>
  </si>
  <si>
    <t xml:space="preserve">  其他生活救助</t>
  </si>
  <si>
    <t xml:space="preserve">  财政对基本养老保险基金的补助</t>
  </si>
  <si>
    <t xml:space="preserve">  财政对其他社会保险基金的补助</t>
  </si>
  <si>
    <t xml:space="preserve">  退役军人管理事务</t>
  </si>
  <si>
    <t>财政代缴社会保险费支出</t>
  </si>
  <si>
    <t xml:space="preserve">  其他社会保障和就业支出</t>
  </si>
  <si>
    <t xml:space="preserve">  卫生健康管理事务</t>
  </si>
  <si>
    <t xml:space="preserve">  公立医院</t>
  </si>
  <si>
    <t xml:space="preserve">  基层医疗卫生机构</t>
  </si>
  <si>
    <t xml:space="preserve">  公共卫生</t>
  </si>
  <si>
    <t xml:space="preserve">  医疗保障</t>
  </si>
  <si>
    <t xml:space="preserve">  中医药</t>
  </si>
  <si>
    <t xml:space="preserve">  计划生育事务</t>
  </si>
  <si>
    <t xml:space="preserve">  行政事业单位医疗</t>
  </si>
  <si>
    <t xml:space="preserve">  财政对基本医疗保险基金的补助</t>
  </si>
  <si>
    <t xml:space="preserve">  医疗救助</t>
  </si>
  <si>
    <t xml:space="preserve">  优抚对象医疗</t>
  </si>
  <si>
    <t>医疗保障管理事务</t>
  </si>
  <si>
    <t xml:space="preserve">  老龄卫生健康事务</t>
  </si>
  <si>
    <t xml:space="preserve">  其他卫生健康支出</t>
  </si>
  <si>
    <t xml:space="preserve">  环境保护管理事务</t>
  </si>
  <si>
    <t xml:space="preserve">  环境监测与监察</t>
  </si>
  <si>
    <t xml:space="preserve">  污染防治</t>
  </si>
  <si>
    <t xml:space="preserve">  自然生态保护</t>
  </si>
  <si>
    <t xml:space="preserve">  天然林保护</t>
  </si>
  <si>
    <t xml:space="preserve">  退耕还林</t>
  </si>
  <si>
    <t xml:space="preserve">  风沙荒漠治理</t>
  </si>
  <si>
    <t xml:space="preserve">  退牧还草</t>
  </si>
  <si>
    <t xml:space="preserve">  已垦草原退耕还草</t>
  </si>
  <si>
    <t xml:space="preserve">  能源节约利用</t>
  </si>
  <si>
    <t xml:space="preserve">  污染减排</t>
  </si>
  <si>
    <t xml:space="preserve">  可再生能源</t>
  </si>
  <si>
    <t xml:space="preserve">  循环经济</t>
  </si>
  <si>
    <t xml:space="preserve">  能源管理事务</t>
  </si>
  <si>
    <t xml:space="preserve">  其他节能环保支出</t>
  </si>
  <si>
    <t xml:space="preserve">  城乡社区管理事务</t>
  </si>
  <si>
    <t xml:space="preserve">  城乡社区规划与管理</t>
  </si>
  <si>
    <t xml:space="preserve">  城乡社区公共设施</t>
  </si>
  <si>
    <t xml:space="preserve">  城乡社区环境卫生</t>
  </si>
  <si>
    <t xml:space="preserve">  建设市场管理与监督</t>
  </si>
  <si>
    <t xml:space="preserve">  其他城乡社区支出</t>
  </si>
  <si>
    <t>农业农村</t>
  </si>
  <si>
    <t>林业和草原</t>
  </si>
  <si>
    <t xml:space="preserve">  水利</t>
  </si>
  <si>
    <t xml:space="preserve">    其中:水资源费安排的支出</t>
  </si>
  <si>
    <t xml:space="preserve">  南水北调</t>
  </si>
  <si>
    <t xml:space="preserve">  巩固脱贫衔接乡村振兴</t>
  </si>
  <si>
    <t xml:space="preserve">  农业综合开发</t>
  </si>
  <si>
    <t xml:space="preserve">  农村综合改革</t>
  </si>
  <si>
    <t xml:space="preserve">  普惠金融发展支出</t>
  </si>
  <si>
    <t xml:space="preserve">  目标价格补贴</t>
  </si>
  <si>
    <t xml:space="preserve">  其他农林水支出</t>
  </si>
  <si>
    <t xml:space="preserve">  公路水路运输</t>
  </si>
  <si>
    <t xml:space="preserve">  铁路运输</t>
  </si>
  <si>
    <t xml:space="preserve">  民用航空运输</t>
  </si>
  <si>
    <t xml:space="preserve">  成品油价格改革对交通运输的补贴</t>
  </si>
  <si>
    <t xml:space="preserve">  邮政业支出</t>
  </si>
  <si>
    <t xml:space="preserve">  车辆购置税支出</t>
  </si>
  <si>
    <t xml:space="preserve">  其他交通运输支出</t>
  </si>
  <si>
    <t xml:space="preserve">  资源勘探开发</t>
  </si>
  <si>
    <t xml:space="preserve">  制造业</t>
  </si>
  <si>
    <t xml:space="preserve">  建筑业</t>
  </si>
  <si>
    <t xml:space="preserve">  工业和信息产业监管</t>
  </si>
  <si>
    <t xml:space="preserve">  安全生产监管</t>
  </si>
  <si>
    <t xml:space="preserve">  国有资产监管</t>
  </si>
  <si>
    <t xml:space="preserve">  支持中小企业发展和管理支出</t>
  </si>
  <si>
    <t xml:space="preserve">  其他资源勘探信息等支出</t>
  </si>
  <si>
    <t xml:space="preserve">  商业流通事务</t>
  </si>
  <si>
    <t xml:space="preserve">  旅游业管理与服务支出</t>
  </si>
  <si>
    <t xml:space="preserve">  涉外发展服务支出</t>
  </si>
  <si>
    <t xml:space="preserve">  其他商业服务业等支出</t>
  </si>
  <si>
    <t xml:space="preserve">  金融部门行政支出</t>
  </si>
  <si>
    <t xml:space="preserve">  金融部门其他监管支出</t>
  </si>
  <si>
    <t xml:space="preserve">  金融发展支出</t>
  </si>
  <si>
    <t xml:space="preserve">  金融调控支出</t>
  </si>
  <si>
    <t xml:space="preserve">  其他金融支出</t>
  </si>
  <si>
    <t>援助其他地区支出</t>
  </si>
  <si>
    <t xml:space="preserve">  一般公共服务</t>
  </si>
  <si>
    <t xml:space="preserve">  教育</t>
  </si>
  <si>
    <t xml:space="preserve">  文化体育与传媒</t>
  </si>
  <si>
    <t xml:space="preserve">  医疗卫生</t>
  </si>
  <si>
    <t xml:space="preserve">  节能环保</t>
  </si>
  <si>
    <t xml:space="preserve">  农业</t>
  </si>
  <si>
    <t xml:space="preserve">  交通运输</t>
  </si>
  <si>
    <t xml:space="preserve">  住房保障</t>
  </si>
  <si>
    <t xml:space="preserve">  其他支出</t>
  </si>
  <si>
    <t>自然资源事务</t>
  </si>
  <si>
    <t xml:space="preserve">  海洋管理事务</t>
  </si>
  <si>
    <t xml:space="preserve">  测绘事务</t>
  </si>
  <si>
    <t xml:space="preserve">  地震事务</t>
  </si>
  <si>
    <t xml:space="preserve">  气象事务</t>
  </si>
  <si>
    <t xml:space="preserve">  其他国土海洋气象等支出</t>
  </si>
  <si>
    <t xml:space="preserve">  保障性安居工程支出</t>
  </si>
  <si>
    <t xml:space="preserve">  住房改革支出</t>
  </si>
  <si>
    <t xml:space="preserve">  城乡社区住宅</t>
  </si>
  <si>
    <t>粮油物资事务</t>
  </si>
  <si>
    <t xml:space="preserve">  物资事务</t>
  </si>
  <si>
    <t xml:space="preserve">  能源储备</t>
  </si>
  <si>
    <t xml:space="preserve">  粮油储备</t>
  </si>
  <si>
    <t xml:space="preserve">  重要商品储备</t>
  </si>
  <si>
    <t xml:space="preserve">  应急管理事务</t>
  </si>
  <si>
    <t xml:space="preserve">  消防事务</t>
  </si>
  <si>
    <t xml:space="preserve">  森林消防事务</t>
  </si>
  <si>
    <t xml:space="preserve">  自然灾害防治</t>
  </si>
  <si>
    <t xml:space="preserve">  自然灾害救灾及恢复重建支出</t>
  </si>
  <si>
    <t>其他灾害防治及应急管理支出(款)</t>
  </si>
  <si>
    <t>其他支出(类)</t>
  </si>
  <si>
    <t xml:space="preserve">  年初预留</t>
  </si>
  <si>
    <t xml:space="preserve">  其他支出(款)</t>
  </si>
  <si>
    <t xml:space="preserve">  中央政府国内债务付息支出</t>
  </si>
  <si>
    <t xml:space="preserve">  中央政府国外债务付息支出</t>
  </si>
  <si>
    <t xml:space="preserve">  地方政府一般债务付息支出</t>
  </si>
  <si>
    <t xml:space="preserve">  中央政府国内债务发行费用支出</t>
  </si>
  <si>
    <t xml:space="preserve">  中央政府国外债务发行费用支出</t>
  </si>
  <si>
    <t xml:space="preserve">  地方政府一般债务发行费用支出</t>
  </si>
  <si>
    <t>2023年横峰县县级基本支出决算表</t>
  </si>
  <si>
    <t>科目名称</t>
  </si>
  <si>
    <t>支出合计</t>
  </si>
  <si>
    <t>工资福利支出</t>
  </si>
  <si>
    <t xml:space="preserve">  基本工资</t>
  </si>
  <si>
    <t xml:space="preserve">  津贴补贴</t>
  </si>
  <si>
    <t xml:space="preserve">  奖金</t>
  </si>
  <si>
    <t xml:space="preserve">  伙食补助费</t>
  </si>
  <si>
    <t xml:space="preserve">  绩效工资</t>
  </si>
  <si>
    <t xml:space="preserve">  机关事业单位基本养老保险缴费</t>
  </si>
  <si>
    <t xml:space="preserve">  职业年金缴费</t>
  </si>
  <si>
    <t>职工基本医疗保险缴费</t>
  </si>
  <si>
    <t>公务员医疗补助缴费</t>
  </si>
  <si>
    <t xml:space="preserve">  其他社会保障  缴费</t>
  </si>
  <si>
    <t>住房公积金</t>
  </si>
  <si>
    <t>医疗费</t>
  </si>
  <si>
    <t xml:space="preserve">  其他工资福利支出</t>
  </si>
  <si>
    <t>商品和服务支出</t>
  </si>
  <si>
    <t xml:space="preserve">  办公费</t>
  </si>
  <si>
    <t xml:space="preserve">  印刷费</t>
  </si>
  <si>
    <t xml:space="preserve">  咨询费</t>
  </si>
  <si>
    <t xml:space="preserve">  手续费</t>
  </si>
  <si>
    <t xml:space="preserve">  水费</t>
  </si>
  <si>
    <t xml:space="preserve">  电费</t>
  </si>
  <si>
    <t xml:space="preserve">  邮电费</t>
  </si>
  <si>
    <t xml:space="preserve">  取暖费</t>
  </si>
  <si>
    <t xml:space="preserve">  物业管理费</t>
  </si>
  <si>
    <t xml:space="preserve">  差旅费</t>
  </si>
  <si>
    <t xml:space="preserve">  因公出国（境）费用</t>
  </si>
  <si>
    <t xml:space="preserve">  维修（护）费</t>
  </si>
  <si>
    <t xml:space="preserve">  租赁费</t>
  </si>
  <si>
    <t xml:space="preserve">  会议费</t>
  </si>
  <si>
    <t xml:space="preserve">  培训费</t>
  </si>
  <si>
    <t xml:space="preserve">  公务接待费</t>
  </si>
  <si>
    <t xml:space="preserve">  专用材料费</t>
  </si>
  <si>
    <t xml:space="preserve">  被装购置费</t>
  </si>
  <si>
    <t xml:space="preserve">  专用燃料费</t>
  </si>
  <si>
    <t xml:space="preserve">  劳务费</t>
  </si>
  <si>
    <t xml:space="preserve">  委托业务费</t>
  </si>
  <si>
    <t xml:space="preserve">  工会经费</t>
  </si>
  <si>
    <t xml:space="preserve">  福利费</t>
  </si>
  <si>
    <t xml:space="preserve">  公务用车运行维护费</t>
  </si>
  <si>
    <t xml:space="preserve">  其他交通费用</t>
  </si>
  <si>
    <t xml:space="preserve">  税金及附加费用</t>
  </si>
  <si>
    <t xml:space="preserve">  其他商品和服务支出</t>
  </si>
  <si>
    <t>对个人和家庭的补助</t>
  </si>
  <si>
    <t xml:space="preserve">  离休费</t>
  </si>
  <si>
    <t xml:space="preserve">  退休费</t>
  </si>
  <si>
    <t xml:space="preserve">  退职（役）费</t>
  </si>
  <si>
    <t xml:space="preserve">  抚恤金</t>
  </si>
  <si>
    <t xml:space="preserve">  生活补贴</t>
  </si>
  <si>
    <t xml:space="preserve">  救济费</t>
  </si>
  <si>
    <t xml:space="preserve">  医疗补助</t>
  </si>
  <si>
    <t xml:space="preserve">  助学金</t>
  </si>
  <si>
    <t xml:space="preserve">  奖励金</t>
  </si>
  <si>
    <t xml:space="preserve">  个人农业生产补贴</t>
  </si>
  <si>
    <t xml:space="preserve">  住房公积金</t>
  </si>
  <si>
    <t xml:space="preserve">  提租补贴</t>
  </si>
  <si>
    <t xml:space="preserve">  购房补贴</t>
  </si>
  <si>
    <t xml:space="preserve">  采暖补贴</t>
  </si>
  <si>
    <t xml:space="preserve">  物业服务补贴</t>
  </si>
  <si>
    <t>代缴社会保险费</t>
  </si>
  <si>
    <t xml:space="preserve">  其他对个人和家庭的补助支出</t>
  </si>
  <si>
    <t>资本性支出</t>
  </si>
  <si>
    <t xml:space="preserve">  房屋建筑物购建</t>
  </si>
  <si>
    <t xml:space="preserve">  办公设备购置</t>
  </si>
  <si>
    <t xml:space="preserve">  专用设备购置</t>
  </si>
  <si>
    <t xml:space="preserve">  基础设施建设</t>
  </si>
  <si>
    <t xml:space="preserve">  大型修缮</t>
  </si>
  <si>
    <t xml:space="preserve">  信息网络及软件购置更新</t>
  </si>
  <si>
    <t xml:space="preserve">  物资储备</t>
  </si>
  <si>
    <t xml:space="preserve">  土地补偿</t>
  </si>
  <si>
    <t xml:space="preserve">  安置补助</t>
  </si>
  <si>
    <t xml:space="preserve">  地上附着物和青苗补偿</t>
  </si>
  <si>
    <t xml:space="preserve">  拆迁补偿</t>
  </si>
  <si>
    <t xml:space="preserve">  公务用车购置</t>
  </si>
  <si>
    <t xml:space="preserve">  其他交通工具购置</t>
  </si>
  <si>
    <t xml:space="preserve">  产权参股</t>
  </si>
  <si>
    <t xml:space="preserve">  其他资本性支出</t>
  </si>
  <si>
    <t>2023年度横峰县转移支付分项目决算表</t>
  </si>
  <si>
    <t/>
  </si>
  <si>
    <t>项目</t>
  </si>
  <si>
    <t>一般性转移支付决算数：</t>
  </si>
  <si>
    <t>均衡性转移支付</t>
  </si>
  <si>
    <t>欠发达地区转移支付收入</t>
  </si>
  <si>
    <t>县级基本财力保障机制奖补资金</t>
  </si>
  <si>
    <t>结算补助</t>
  </si>
  <si>
    <t xml:space="preserve">    革命老区转移支付收入</t>
  </si>
  <si>
    <t>产粮（油）大县奖励资金</t>
  </si>
  <si>
    <t>重点生态功能区转移支付</t>
  </si>
  <si>
    <t>固定数额补助</t>
  </si>
  <si>
    <t>巩固脱贫攻坚成果衔接乡村振兴转移支付收入</t>
  </si>
  <si>
    <t>一般公共服务共同财政事权转移支付收入</t>
  </si>
  <si>
    <t>国防共同财政事权转移支付收入</t>
  </si>
  <si>
    <t xml:space="preserve">    公共安全共同财政事权转移支付收入  </t>
  </si>
  <si>
    <t xml:space="preserve">    教育共同财政事权转移支付收入  </t>
  </si>
  <si>
    <t xml:space="preserve">    科学技术共同财政事权转移支付收入  </t>
  </si>
  <si>
    <t xml:space="preserve">    文化旅游体育与传媒共同财政事权转移支付收入  </t>
  </si>
  <si>
    <t xml:space="preserve">    社会保障和就业共同财政事权转移支付收入  </t>
  </si>
  <si>
    <t xml:space="preserve">    医疗卫生共同财政事权转移支付收入   </t>
  </si>
  <si>
    <t xml:space="preserve">    节能环保共同财政事权转移支付收入  </t>
  </si>
  <si>
    <t xml:space="preserve">    农林水共同财政事权转移支付收入  </t>
  </si>
  <si>
    <t xml:space="preserve">    交通运输共同财政事权转移支付收入  </t>
  </si>
  <si>
    <t xml:space="preserve">    住房保障共同财政事权转移支付收入  </t>
  </si>
  <si>
    <t xml:space="preserve">粮油物资储备共同财政事权转移支付收入 </t>
  </si>
  <si>
    <t>灾害防治及应急管理共同财政事权转移支付收入</t>
  </si>
  <si>
    <t xml:space="preserve">    增值税留抵退税转移支付收入</t>
  </si>
  <si>
    <t xml:space="preserve">    其他退税减税降费转移支付收入</t>
  </si>
  <si>
    <t xml:space="preserve">    补充县区财力转移支付收入</t>
  </si>
  <si>
    <t xml:space="preserve">    其他一般性转移支付收入</t>
  </si>
  <si>
    <t>专项转移支付决算数</t>
  </si>
  <si>
    <t xml:space="preserve">    一般公共服务</t>
  </si>
  <si>
    <t xml:space="preserve">    国防</t>
  </si>
  <si>
    <t xml:space="preserve">    公共安全</t>
  </si>
  <si>
    <t xml:space="preserve">    教育</t>
  </si>
  <si>
    <t xml:space="preserve">    科学技术</t>
  </si>
  <si>
    <t xml:space="preserve">    文化旅游体育与传媒</t>
  </si>
  <si>
    <t xml:space="preserve">    社会保障和就业</t>
  </si>
  <si>
    <t xml:space="preserve">    卫生健康</t>
  </si>
  <si>
    <t xml:space="preserve">    节能环保</t>
  </si>
  <si>
    <t xml:space="preserve">    城乡社区</t>
  </si>
  <si>
    <t xml:space="preserve">    农林水</t>
  </si>
  <si>
    <t xml:space="preserve">    交通运输</t>
  </si>
  <si>
    <t xml:space="preserve">    资源勘探工业信息等</t>
  </si>
  <si>
    <t xml:space="preserve">    商业服务业等</t>
  </si>
  <si>
    <t xml:space="preserve">    金融</t>
  </si>
  <si>
    <t xml:space="preserve">    自然资源海洋气象等</t>
  </si>
  <si>
    <t xml:space="preserve">    住房保障</t>
  </si>
  <si>
    <t xml:space="preserve">    粮油物资储备</t>
  </si>
  <si>
    <t xml:space="preserve">    灾害防治及应急管理</t>
  </si>
  <si>
    <t xml:space="preserve">    其他收入</t>
  </si>
  <si>
    <t>2023年横峰县税收返还及转移支付决算表</t>
  </si>
  <si>
    <t>地区</t>
  </si>
  <si>
    <t>税收返还决算数</t>
  </si>
  <si>
    <t>一般性转移支付决算数</t>
  </si>
  <si>
    <t>合  计</t>
  </si>
  <si>
    <t>横峰县</t>
  </si>
  <si>
    <t>2023年横峰县税收返还及转移</t>
  </si>
  <si>
    <t>支付情况说明</t>
  </si>
  <si>
    <t>2023年我县公共预算税收返还及转移支付合计152460万元，具体情况如下：</t>
  </si>
  <si>
    <t>一、税收返还</t>
  </si>
  <si>
    <t>2023年我县税收返还决算数11086万元，其中：所得税基数返还收入42万元；成品油税费改革税收返还收入161万元；增值税税收返还收入1677万元；消费税税收返还收入1万元；增值税“五五分享”税收返还收入-1305万元；其他税收返还收入10510万元。</t>
  </si>
  <si>
    <r>
      <rPr>
        <sz val="18"/>
        <rFont val="楷体"/>
        <charset val="134"/>
      </rPr>
      <t>二、</t>
    </r>
    <r>
      <rPr>
        <sz val="18"/>
        <rFont val="楷体"/>
        <charset val="134"/>
      </rPr>
      <t>一般性转移支付</t>
    </r>
  </si>
  <si>
    <t>2023年我县一般性转移支付决算数124259万元，其中：均衡性转移支付收入33113万元；县级基本财力保障机制奖补资金收入10960万元；结算补助收入10065万元；产粮(油)大县奖励资金收入1421万元；重点生态功能区转移支付收入2322万元；固定数额补助收入7962万元；革命老区转移支付收入1653万元； 巩固脱贫攻坚成果衔接乡村振兴转移支付收入8113万元。</t>
  </si>
  <si>
    <r>
      <rPr>
        <sz val="18"/>
        <rFont val="楷体"/>
        <charset val="134"/>
      </rPr>
      <t>三、</t>
    </r>
    <r>
      <rPr>
        <sz val="18"/>
        <rFont val="楷体"/>
        <charset val="134"/>
      </rPr>
      <t>专项转移支付</t>
    </r>
  </si>
  <si>
    <t>2023年我县专项性转移支付决算数17115万元，其中：一般公共服务206万元；教育1654万元； 社会保障和就业75万元；卫生健康281万元；节能环保3545万元；农林水7359万元；交通运输218万元；住房保障718万元。</t>
  </si>
  <si>
    <t>横峰县2023年地方政府一般债务限额及余额决算表</t>
  </si>
  <si>
    <t>单位：亿元</t>
  </si>
  <si>
    <t>2023年债务限额</t>
  </si>
  <si>
    <t>2023年债务余额</t>
  </si>
  <si>
    <t>一般债务</t>
  </si>
  <si>
    <t>2023年横峰县基金收入决算表</t>
  </si>
  <si>
    <t xml:space="preserve">  单位：万元</t>
  </si>
  <si>
    <t>收入项目</t>
  </si>
  <si>
    <t>决算数为预算数的%</t>
  </si>
  <si>
    <t>大中型水库库区基金收入</t>
  </si>
  <si>
    <t>国有土地使用权出让收入</t>
  </si>
  <si>
    <t>国有土地收益基金收入</t>
  </si>
  <si>
    <t>农业土地开发资金收入</t>
  </si>
  <si>
    <t>城市基础设施配套费收入</t>
  </si>
  <si>
    <t>小型水库移民扶助基金收入</t>
  </si>
  <si>
    <t>污水处理费收入</t>
  </si>
  <si>
    <t>散装水泥专项资金收入</t>
  </si>
  <si>
    <t>新型墙体材料专项基金收入</t>
  </si>
  <si>
    <t>彩票公益金收入</t>
  </si>
  <si>
    <t>专项债券对应项目专项收入</t>
  </si>
  <si>
    <t>基金收入合计</t>
  </si>
  <si>
    <t>债务转贷收入</t>
  </si>
  <si>
    <t>基金收入总计</t>
  </si>
  <si>
    <t>2023年横峰县基金支出决算表</t>
  </si>
  <si>
    <t>文化旅游体育与传媒支出</t>
  </si>
  <si>
    <t>地方政府专项债务付息支出</t>
  </si>
  <si>
    <t>基金支出合计</t>
  </si>
  <si>
    <t>调出资金</t>
  </si>
  <si>
    <t>债务还本支出</t>
  </si>
  <si>
    <t>基金支出总计</t>
  </si>
  <si>
    <t>2023年横峰县基金本级支出决算表</t>
  </si>
  <si>
    <t>国家电影事业发展专项资金安排的支出</t>
  </si>
  <si>
    <t>旅游发展基金支出</t>
  </si>
  <si>
    <t xml:space="preserve">  大中型水库移民后期扶持基金支出</t>
  </si>
  <si>
    <t xml:space="preserve">  小型水库移民扶助基金及对应专项债务收入安排的支出</t>
  </si>
  <si>
    <t xml:space="preserve">  国有土地使用权出让收入及对应专项债务收入安排的支出</t>
  </si>
  <si>
    <t xml:space="preserve">  国有土地收益基金及对应专项债务收入安排的支出</t>
  </si>
  <si>
    <t xml:space="preserve">   车辆通行费安排的支出</t>
  </si>
  <si>
    <t xml:space="preserve">  棚户区改造专项债券收入安排的支出 </t>
  </si>
  <si>
    <t xml:space="preserve"> 农业土地开发资金及对应专项债务收入安排的支出</t>
  </si>
  <si>
    <t>大中型水库库区基金及对应专项债务收入安排的支出</t>
  </si>
  <si>
    <t>城市基础设施配套费相关支出</t>
  </si>
  <si>
    <t>污水处理费相关支出</t>
  </si>
  <si>
    <t>彩票公益金相关支出</t>
  </si>
  <si>
    <t>其他政府性基金及对应专项债务收入安排的支出</t>
  </si>
  <si>
    <t xml:space="preserve">  地方政府专项债务付息及发行支出</t>
  </si>
  <si>
    <t>抗疫特别国债安排的支出</t>
  </si>
  <si>
    <t>2023年横峰县基金转移支付决算表（分项目）</t>
  </si>
  <si>
    <t>国家电影事业发展专项资金收入</t>
  </si>
  <si>
    <t>大中型水库移民后期扶持基金收入</t>
  </si>
  <si>
    <t>城市基础设施配套费相关收入</t>
  </si>
  <si>
    <t>旅游发展基金收入</t>
  </si>
  <si>
    <t>国有土地使用权出让相关收入</t>
  </si>
  <si>
    <t>车辆通行费相关收入</t>
  </si>
  <si>
    <t>2023年横峰县基金转移支付支出决算表</t>
  </si>
  <si>
    <t xml:space="preserve">      单位：万元</t>
  </si>
  <si>
    <t>基金转移支付决算数</t>
  </si>
  <si>
    <t>横峰县2023年地方政府专项债务限额及余额决算表</t>
  </si>
  <si>
    <t>专项债务</t>
  </si>
  <si>
    <t>2023年度横峰县国有资本经营预算收入表</t>
  </si>
  <si>
    <t>国有资本经营收入</t>
  </si>
  <si>
    <t>非税收入</t>
  </si>
  <si>
    <t xml:space="preserve">  国有资本经营收入</t>
  </si>
  <si>
    <t xml:space="preserve">    利润收入</t>
  </si>
  <si>
    <t xml:space="preserve">      烟草企业利润收入</t>
  </si>
  <si>
    <t xml:space="preserve">      石油石化企业利润收入</t>
  </si>
  <si>
    <t xml:space="preserve">      电力企业利润收入</t>
  </si>
  <si>
    <t xml:space="preserve">      电信企业利润收入</t>
  </si>
  <si>
    <t xml:space="preserve">      煤炭企业利润收入</t>
  </si>
  <si>
    <t xml:space="preserve">      有色冶金采掘企业利润收入</t>
  </si>
  <si>
    <t xml:space="preserve">      钢铁企业利润收入</t>
  </si>
  <si>
    <t xml:space="preserve">      化工企业利润收入</t>
  </si>
  <si>
    <t xml:space="preserve">      运输企业利润收入</t>
  </si>
  <si>
    <t xml:space="preserve">      电子企业利润收入</t>
  </si>
  <si>
    <t xml:space="preserve">      机械企业利润收入</t>
  </si>
  <si>
    <t xml:space="preserve">      投资服务企业利润收入</t>
  </si>
  <si>
    <t xml:space="preserve">      纺织轻工企业利润收入</t>
  </si>
  <si>
    <t xml:space="preserve">      贸易企业利润收入</t>
  </si>
  <si>
    <t xml:space="preserve">      建筑施工企业利润收入</t>
  </si>
  <si>
    <t xml:space="preserve">      房地产企业利润收入</t>
  </si>
  <si>
    <t xml:space="preserve">      建材企业利润收入</t>
  </si>
  <si>
    <t xml:space="preserve">      境外企业利润收入</t>
  </si>
  <si>
    <t xml:space="preserve">      对外合作企业利润收入</t>
  </si>
  <si>
    <t xml:space="preserve">      医药企业利润收入</t>
  </si>
  <si>
    <t xml:space="preserve">      农林牧渔企业利润收入</t>
  </si>
  <si>
    <t xml:space="preserve">      邮政企业利润收入</t>
  </si>
  <si>
    <t xml:space="preserve">      军工企业利润收入</t>
  </si>
  <si>
    <t xml:space="preserve">      转制科研院所利润收入</t>
  </si>
  <si>
    <t xml:space="preserve">      地质勘查企业利润收入</t>
  </si>
  <si>
    <t xml:space="preserve">      卫生体育福利企业利润收入</t>
  </si>
  <si>
    <t xml:space="preserve">      教育文化广播企业利润收入</t>
  </si>
  <si>
    <t xml:space="preserve">      科学研究企业利润收入</t>
  </si>
  <si>
    <t xml:space="preserve">      机关社团所属企业利润收入</t>
  </si>
  <si>
    <t xml:space="preserve">      金融企业利润收入</t>
  </si>
  <si>
    <t xml:space="preserve">      其他国有资本经营预算企业利润收入</t>
  </si>
  <si>
    <t xml:space="preserve">    股利、股息收入</t>
  </si>
  <si>
    <t xml:space="preserve">      国有控股公司股利、股息收入</t>
  </si>
  <si>
    <t xml:space="preserve">      国有参股公司股利、股息收入</t>
  </si>
  <si>
    <t xml:space="preserve">      金融企业公司股利、股息收入</t>
  </si>
  <si>
    <t xml:space="preserve">      其他国有资本经营预算企业股利、股息收入</t>
  </si>
  <si>
    <t xml:space="preserve">    产权转让收入</t>
  </si>
  <si>
    <t xml:space="preserve">      其他国有股减持收入</t>
  </si>
  <si>
    <t xml:space="preserve">      国有股权、股份转让收入</t>
  </si>
  <si>
    <t xml:space="preserve">      国有独资企业产权转让收入</t>
  </si>
  <si>
    <t xml:space="preserve">      金融类企业国有股减持收入</t>
  </si>
  <si>
    <t xml:space="preserve">      其他国有资本经营预算企业产权转让收入</t>
  </si>
  <si>
    <t xml:space="preserve">    清算收入</t>
  </si>
  <si>
    <t xml:space="preserve">      国有股权、股份清算收入</t>
  </si>
  <si>
    <t xml:space="preserve">      国有独资企业清算收入</t>
  </si>
  <si>
    <t xml:space="preserve">      其他国有资本经营预算企业清算收入</t>
  </si>
  <si>
    <t xml:space="preserve">    其他国有资本经营预算收入</t>
  </si>
  <si>
    <t>国有资本经营收入合计</t>
  </si>
  <si>
    <t>国有资本经营收入总计</t>
  </si>
  <si>
    <t>2023年度横峰县国有资本经营预算支出表</t>
  </si>
  <si>
    <t>国有资本经营预算支出</t>
  </si>
  <si>
    <t xml:space="preserve">    国有资本经营预算补充社保基金支出</t>
  </si>
  <si>
    <t xml:space="preserve">  解决历史遗留问题及改革成本支出</t>
  </si>
  <si>
    <t xml:space="preserve">    厂办大集体改革支出</t>
  </si>
  <si>
    <t xml:space="preserve">    “三供一业”移交补助支出</t>
  </si>
  <si>
    <t xml:space="preserve">    国有企业办职教幼教补助支出</t>
  </si>
  <si>
    <t xml:space="preserve">    国有企业办公共服务机构移交补助支出</t>
  </si>
  <si>
    <t xml:space="preserve">    国有企业退休人员社会化管理补助支出</t>
  </si>
  <si>
    <t xml:space="preserve">    国有企业棚户区改造支出</t>
  </si>
  <si>
    <t xml:space="preserve">    国有企业改革成本支出</t>
  </si>
  <si>
    <t xml:space="preserve">    离休干部医药费补助支出</t>
  </si>
  <si>
    <t xml:space="preserve">    金融企业改革性支出</t>
  </si>
  <si>
    <t xml:space="preserve">    其他解决历史遗留问题及改革成本支出</t>
  </si>
  <si>
    <t xml:space="preserve">  国有企业资本金注入</t>
  </si>
  <si>
    <t xml:space="preserve">    国有经济结构调整支出</t>
  </si>
  <si>
    <t xml:space="preserve">    公益性设施投资支出</t>
  </si>
  <si>
    <t xml:space="preserve">    前瞻性战略性产业发展支出</t>
  </si>
  <si>
    <t xml:space="preserve">    生态环境保护支出</t>
  </si>
  <si>
    <t xml:space="preserve">    支持科技进步支出</t>
  </si>
  <si>
    <t xml:space="preserve">    保障国家经济安全支出</t>
  </si>
  <si>
    <t xml:space="preserve">    对外投资合作支出</t>
  </si>
  <si>
    <t xml:space="preserve">    金融企业资本性支出</t>
  </si>
  <si>
    <t xml:space="preserve">    其他国有企业资本金注入</t>
  </si>
  <si>
    <t xml:space="preserve">  国有企业政策性补贴(款)</t>
  </si>
  <si>
    <t xml:space="preserve">    国有企业政策性补贴(项)</t>
  </si>
  <si>
    <t xml:space="preserve">  其他国有资本经营预算支出(款)</t>
  </si>
  <si>
    <t xml:space="preserve">    其他国有资本经营预算支出(项)</t>
  </si>
  <si>
    <t>国有资本经营预算支出合计</t>
  </si>
  <si>
    <t>国有资本经营预算支出总计</t>
  </si>
  <si>
    <t>2023年度横峰县国有资本经营预算本级支出表</t>
  </si>
  <si>
    <t>2022年预算数</t>
  </si>
  <si>
    <t>2022年调整预算数</t>
  </si>
  <si>
    <t xml:space="preserve">  支  出  项  目</t>
  </si>
  <si>
    <t>2022年
决算数</t>
  </si>
  <si>
    <t>2023年
决算数</t>
  </si>
  <si>
    <t>比上年决算数增减%</t>
  </si>
  <si>
    <t>一、解决历史遗留问题及改革成本支出</t>
  </si>
  <si>
    <t xml:space="preserve">    其中：国有企业退休人员社会化管理补助支出</t>
  </si>
  <si>
    <t>国有资本经营预算转移支付支出</t>
  </si>
  <si>
    <t>2023年横峰县国有资本经营转移支付支出决算表(分地区）</t>
  </si>
  <si>
    <t>2023年横峰县社保基金预算收入决算表</t>
  </si>
  <si>
    <t xml:space="preserve">            单位：万元</t>
  </si>
  <si>
    <t>社保基金收入合计</t>
  </si>
  <si>
    <t>企业职工基本养老保险基金</t>
  </si>
  <si>
    <t>城乡居民基本养老保险基金</t>
  </si>
  <si>
    <t>机关事业单位基本养老保险基金</t>
  </si>
  <si>
    <t>职工基本医疗保险基金</t>
  </si>
  <si>
    <t>城乡居民基本医疗保险基金</t>
  </si>
  <si>
    <t>工伤保险基金</t>
  </si>
  <si>
    <t>失业保险基金</t>
  </si>
  <si>
    <t xml:space="preserve">生育保险基金 </t>
  </si>
  <si>
    <t>2023年横峰县社保基金预算支出决算表</t>
  </si>
  <si>
    <t>社保基金支出合计</t>
  </si>
  <si>
    <t>2023年横峰县社保基金预算结余表</t>
  </si>
  <si>
    <t>社保基金年末滚存结余合计</t>
  </si>
  <si>
    <t>2023年横峰县一般债务限额和余额情况表</t>
  </si>
  <si>
    <t>2023年末地方政府一般债务余额</t>
  </si>
  <si>
    <t>2022年末地方政府一般债务限额</t>
  </si>
  <si>
    <t>横峰县本级</t>
  </si>
  <si>
    <t>2023年横峰县专项债务限额和余额情况表</t>
  </si>
  <si>
    <t>2023年末地方政府专项债务余额</t>
  </si>
  <si>
    <t>2023年末地方政府专项债务限额</t>
  </si>
  <si>
    <t>2023年横峰县政府举借债务情况</t>
  </si>
  <si>
    <t xml:space="preserve">     </t>
  </si>
  <si>
    <t>2023年，江西省财政厅核定横峰县地方政府债务限额为43.64亿元，其中一般债务限额13.96亿元，专项债务限额29.67亿元。</t>
  </si>
  <si>
    <t>2023年底，横峰县政府债务余额为42.24亿元，其中一般债务13.87亿元，包括一般债券13.40亿元，向外国政府借款0亿元，向国际组织借款0.47亿元，其他一般债务0亿元；专项债务28.38亿元，包括专项债券28.38亿元，其他专项债务0亿元。</t>
  </si>
  <si>
    <t>2023年横峰县地方政府债务收入9.87亿元，其中新增债券7.02亿元，公开发行偿还到期债券的债券2.85亿元。公开发行置换其他债务的债券0亿元，定向发行置换存量债务的债券 0亿元。</t>
  </si>
  <si>
    <t>2023年横峰县地方政府偿还到期债务4.91亿元，其中债务还本支出3.65亿元，采用其他方式化解债务0亿元，付息支出1.26亿元。</t>
  </si>
  <si>
    <t>2023年横峰县本级及所属地区政府债务还本付息情况表</t>
  </si>
  <si>
    <t>本地区</t>
  </si>
  <si>
    <t>本级</t>
  </si>
  <si>
    <t>所属地区</t>
  </si>
  <si>
    <t>一、2023年末地方政府债务付息支出</t>
  </si>
  <si>
    <t xml:space="preserve">  其中：一般债务</t>
  </si>
  <si>
    <t xml:space="preserve">     专项债务</t>
  </si>
  <si>
    <t>二、2023年末地方政府债务还本支出</t>
  </si>
  <si>
    <t>2023年新增债券安排项目表</t>
  </si>
  <si>
    <t>资金来源</t>
  </si>
  <si>
    <t>项目名称</t>
  </si>
  <si>
    <t>安排资金</t>
  </si>
  <si>
    <t>备注</t>
  </si>
  <si>
    <t>新增一般债券</t>
  </si>
  <si>
    <t>大坝雨水情监测</t>
  </si>
  <si>
    <t>方舱隔离点</t>
  </si>
  <si>
    <t>工人文化宫周边环境及基础设施综合改造提升项目</t>
  </si>
  <si>
    <t>横峰县城市生态停车场（智慧小区项目）</t>
  </si>
  <si>
    <t>横峰县方舱隔离点管网工程</t>
  </si>
  <si>
    <t>横峰县棚改安置小区外接道路（古窑路）建设项目</t>
  </si>
  <si>
    <t>横峰中学停车场</t>
  </si>
  <si>
    <t>解放北大道老旧桥涵应急抢修</t>
  </si>
  <si>
    <t>文锦街电力迁改</t>
  </si>
  <si>
    <t>西门东路</t>
  </si>
  <si>
    <t>西门垅电力迁改</t>
  </si>
  <si>
    <t>新建路改造提升</t>
  </si>
  <si>
    <t>新增专项债券</t>
  </si>
  <si>
    <t>G320沪瑞线横峰司铺至岑阳段公路改造</t>
  </si>
  <si>
    <t>横峰经开区锂新材料产业一期标准厂房及配套基础设施建设项目</t>
  </si>
  <si>
    <t>横峰县老旧小区改造建设项目</t>
  </si>
  <si>
    <t>横峰县万寿园建设</t>
  </si>
  <si>
    <t>横峰县西门垅片区棚户区改造项目</t>
  </si>
  <si>
    <t>横峰县新型城镇化建设（一期）项目</t>
  </si>
  <si>
    <t>横峰县幼儿园建设项目</t>
  </si>
  <si>
    <t>横峰新零售电商综合产业园及配套设施一期项目</t>
  </si>
  <si>
    <t>江西省上饶市横峰县公共卫生及应急医疗综合服务能力提升项目</t>
  </si>
  <si>
    <t>江西省上饶市横峰县旅游服务品质提升项目</t>
  </si>
  <si>
    <t>江西省上饶市横峰县人民医院改扩建项目</t>
  </si>
  <si>
    <t>四省交界区域快递物流集散园区建设项目</t>
  </si>
  <si>
    <t>合计</t>
  </si>
  <si>
    <t>2023年横峰县绩效管理工作开展情况</t>
  </si>
  <si>
    <t>2023年，我县认真贯彻落实中央、省、市全面实施预算绩效管理的决策部署，严格按照高质量发展的要求，推进预算绩效管理，更加注重结果导向、强调成本效益、硬化责任约束。</t>
  </si>
  <si>
    <t>一、全县预算绩效管理开展基本情况</t>
  </si>
  <si>
    <t xml:space="preserve">1、深化事前绩效评估机制，严把预算绩效管理关口。与项目库结合，促进预算绩效“一体化”。为年度预算编制打好提前量，从源头优化财政资金分配，提高财政资金使用效益。 </t>
  </si>
  <si>
    <t>2、深化绩效目标管理机制，强化预算绩效管理基础。将绩效目标设置作为预算安排的前置条件，将绩效目标与预算资金“同申报、同审批、同批复”。对不符合要求的项目不准予入库，不安排预算，对预算执行中出现的项目调整，同步调整绩效目标，切实提高绩效目标编制质量。</t>
  </si>
  <si>
    <t xml:space="preserve">3、深化绩效运行监控机制，推进预算绩效管理落实。以绩效目标和资金使用执行情况为重点，借助一体化系统，实现绩效运行监控全覆盖。采取单位日常监控和财政重点监控相结合的模式，及时发现资金使用过程中的绩效偏差，对发现的问题跟踪整改。将监控结果和整改结果作为改进管理、完善政策、预算挂钩的重要参考和依据，不断提高财政资金使用规范和效益。 </t>
  </si>
  <si>
    <t>4、深化绩效评价管理机制，提升预算绩效管理效能。采取部门自评、财政重点评价相结合的模式，实现绩效自评全覆盖，并根据每年的政策导向和绩效工作重点逐步扩大重点评价范围</t>
  </si>
  <si>
    <t>5、深化评价结果应用机制，谋划预算绩效管理发展。将绩效评价结果反馈给相关预算单位整改落实，并将结果与年度县直部门考核挂钩，对评价质量不高的部门，相应扣减其当年度部门考核分数。财政重点评价过程引入第三方评价，并强化规范管理，确保评价报告不脱离预算绩效管理体制、不与绩效评价指标相悖，提升绩效评价质量。</t>
  </si>
  <si>
    <t xml:space="preserve">二、存在的困难问题    </t>
  </si>
  <si>
    <t>1.绩效管理协调机制不够健全。部分单位把绩效管理工作只落实到财务人员头上，单位内部没有建立绩效评价协调机制，导致财务人员对绩效指标的一些基础数据、信息资料未能充分掌握，存在被动应付现象。</t>
  </si>
  <si>
    <t xml:space="preserve">2.部门绩效主体意识不强、绩效管理形式大于内容。 部分预算单位编报的绩效目标不科学、不全面，不能据此安排单位年度预算，绩效目标与预算安排存在“两张皮”现象。 从单位申报的 2023年绩效目标和自评编制结果来看，大部分预算单位绩效目标和结果自评打分都在 90-100 之间，存在目标编制不科学、质量不高，自评结果打分随意、缺乏说服力。对于需要开展绩效评价的项目缺乏跟踪，或对于跟踪评价过程中发现的问题和相关责任还没有形成有效的制约机制。 
</t>
  </si>
  <si>
    <t xml:space="preserve">     三、下一步工作计划</t>
  </si>
  <si>
    <t xml:space="preserve">    1、加强预算绩效监控力度。将绩效管理贯穿于预算编制、监督、执行、评价全过程，结合年初项目预算绩效目标、预算实际执行进度、项目实施情况、项目绩效目标完成情况等指标，对预算项目实行“双监控”；督促各单位开展预算项目绩效自查，对支付进度偏慢或偏离绩效目标、目标无效、绩效指标任务无法完成的项目，及时进行整改并定时通报预算执行进度，确保绩效管理落到实处。</t>
  </si>
  <si>
    <t xml:space="preserve">    2、建立绩效评价结果反馈与整改、激励制度，进一步完善绩效评价结果的反馈和运用机制，将绩效结果向社会逐步公开，将绩效评价结果作为安排以后年度预算的重要依据，切实发挥绩效评价工作的作用。</t>
  </si>
  <si>
    <t>2023年我县挑选18个项目开展了财政重点绩效评价，项目总金额为96369.94万元。执行金额93575.92万元，总体绩效执行情况良好，对存在问题已通知单位及时整改。</t>
  </si>
  <si>
    <t>2023年横峰县“三公”经费支出决算表</t>
  </si>
  <si>
    <t>年初预算数</t>
  </si>
  <si>
    <t>决算数</t>
  </si>
  <si>
    <t>一、“三公”经费支出</t>
  </si>
  <si>
    <t xml:space="preserve">  1.因公出国（境）费</t>
  </si>
  <si>
    <t xml:space="preserve">  2.公务用车购置及运行维护费</t>
  </si>
  <si>
    <t xml:space="preserve">    （1）公务用车购置费</t>
  </si>
  <si>
    <t xml:space="preserve">    （2）公务用车运行维护费</t>
  </si>
  <si>
    <t xml:space="preserve">  3.公务接待费</t>
  </si>
  <si>
    <t xml:space="preserve">    （1）国内接待费</t>
  </si>
  <si>
    <t xml:space="preserve">         其中：外事接待费</t>
  </si>
  <si>
    <t xml:space="preserve">    （2）国（境）外接待费</t>
  </si>
  <si>
    <t>二、相关统计数</t>
  </si>
  <si>
    <t xml:space="preserve">  1.因公出国（境）团组数（个）</t>
  </si>
  <si>
    <t xml:space="preserve">  2.因公出国（境）人次数（人）</t>
  </si>
  <si>
    <t xml:space="preserve">  3.公务用车购置数（辆）</t>
  </si>
  <si>
    <t xml:space="preserve">  4.公务用车保有量（辆）</t>
  </si>
  <si>
    <t xml:space="preserve">  5.国内公务接待批次（个）</t>
  </si>
  <si>
    <t xml:space="preserve">    其中：外事接待批次（个）</t>
  </si>
  <si>
    <t xml:space="preserve">  6.国内公务接待人次（人）</t>
  </si>
  <si>
    <t xml:space="preserve">    其中：外事接待人次（人）</t>
  </si>
  <si>
    <t xml:space="preserve">  7.国（境）外公务接待批次（个）</t>
  </si>
  <si>
    <t xml:space="preserve">  8.国（境）外公务接待人次（人）</t>
  </si>
  <si>
    <t>2023年横峰县“三公”经费支出情况</t>
  </si>
  <si>
    <t>2023年，县本级纳入部门预算范围单位一般公共预算财政拨款“三公”经费支出决算数为 1125.53万元，较上年减少305.01万元，较年初预算节约509.33万元，主要是厉行节约，所以今年减少。其中：因公出国（境）经费决算数为5.73万元，较上年增加5.73万元，较年初预算减少33万元；公务用车购置及运行费决算数为 552万元，较上年增加163.35万元，较年初预算减少 33万元（其中，公务用车购置费决算数为 128.93万元，较上年增加114.26万元，较年初预算增加62.17万元；公务用车运行维护费决算数为423.07 万元，较上年增加49.09万元，较年初预算节约95.17万元）；公务接待费决算数为 567.8万元，较上年减少474.09万元，较年初预算节约441.03万元。</t>
  </si>
</sst>
</file>

<file path=xl/styles.xml><?xml version="1.0" encoding="utf-8"?>
<styleSheet xmlns="http://schemas.openxmlformats.org/spreadsheetml/2006/main" xmlns:mc="http://schemas.openxmlformats.org/markup-compatibility/2006" xmlns:xr9="http://schemas.microsoft.com/office/spreadsheetml/2016/revision9" mc:Ignorable="xr9">
  <numFmts count="8">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Red]\(0.00\)"/>
    <numFmt numFmtId="177" formatCode="0_ "/>
    <numFmt numFmtId="178" formatCode="0.0_ "/>
    <numFmt numFmtId="179" formatCode="0.00_ "/>
  </numFmts>
  <fonts count="78">
    <font>
      <sz val="12"/>
      <name val="宋体"/>
      <charset val="134"/>
    </font>
    <font>
      <sz val="22"/>
      <name val="黑体"/>
      <charset val="134"/>
    </font>
    <font>
      <sz val="16"/>
      <name val="仿宋"/>
      <charset val="134"/>
    </font>
    <font>
      <sz val="10"/>
      <color indexed="8"/>
      <name val="Arial"/>
      <charset val="0"/>
    </font>
    <font>
      <sz val="10"/>
      <name val="Arial"/>
      <charset val="0"/>
    </font>
    <font>
      <sz val="18"/>
      <color indexed="8"/>
      <name val="宋体"/>
      <charset val="134"/>
    </font>
    <font>
      <sz val="10"/>
      <color indexed="8"/>
      <name val="宋体"/>
      <charset val="134"/>
    </font>
    <font>
      <sz val="11"/>
      <color indexed="8"/>
      <name val="宋体"/>
      <charset val="134"/>
    </font>
    <font>
      <sz val="11"/>
      <color rgb="FF000000"/>
      <name val="宋体"/>
      <charset val="134"/>
    </font>
    <font>
      <sz val="11"/>
      <name val="宋体"/>
      <charset val="134"/>
    </font>
    <font>
      <sz val="20"/>
      <name val="黑体"/>
      <charset val="134"/>
    </font>
    <font>
      <b/>
      <sz val="22"/>
      <name val="宋体"/>
      <charset val="134"/>
    </font>
    <font>
      <sz val="16"/>
      <name val="宋体"/>
      <charset val="134"/>
    </font>
    <font>
      <sz val="22"/>
      <color indexed="8"/>
      <name val="宋体"/>
      <charset val="134"/>
    </font>
    <font>
      <sz val="22"/>
      <color rgb="FF000000"/>
      <name val="宋体"/>
      <charset val="134"/>
    </font>
    <font>
      <sz val="12"/>
      <color rgb="FF000000"/>
      <name val="宋体"/>
      <charset val="134"/>
    </font>
    <font>
      <sz val="14"/>
      <color rgb="FF000000"/>
      <name val="宋体"/>
      <charset val="134"/>
    </font>
    <font>
      <sz val="12"/>
      <color indexed="8"/>
      <name val="宋体"/>
      <charset val="134"/>
    </font>
    <font>
      <sz val="12"/>
      <color rgb="FFFF0000"/>
      <name val="宋体"/>
      <charset val="134"/>
    </font>
    <font>
      <b/>
      <sz val="15"/>
      <name val="SimSun"/>
      <charset val="134"/>
    </font>
    <font>
      <sz val="11"/>
      <name val="等线"/>
      <charset val="134"/>
      <scheme val="minor"/>
    </font>
    <font>
      <sz val="9"/>
      <name val="SimSun"/>
      <charset val="134"/>
    </font>
    <font>
      <b/>
      <sz val="11"/>
      <name val="SimSun"/>
      <charset val="134"/>
    </font>
    <font>
      <sz val="11"/>
      <name val="SimSun"/>
      <charset val="134"/>
    </font>
    <font>
      <b/>
      <sz val="16.5"/>
      <color rgb="FF333333"/>
      <name val="微软雅黑"/>
      <charset val="134"/>
    </font>
    <font>
      <sz val="16"/>
      <color rgb="FF333333"/>
      <name val="仿宋"/>
      <charset val="134"/>
    </font>
    <font>
      <sz val="16"/>
      <color indexed="63"/>
      <name val="仿宋"/>
      <charset val="134"/>
    </font>
    <font>
      <sz val="10.5"/>
      <name val="Calibri"/>
      <charset val="0"/>
    </font>
    <font>
      <sz val="11"/>
      <color theme="1"/>
      <name val="宋体"/>
      <charset val="134"/>
    </font>
    <font>
      <sz val="14"/>
      <color theme="1"/>
      <name val="宋体"/>
      <charset val="134"/>
    </font>
    <font>
      <sz val="16"/>
      <name val="黑体"/>
      <charset val="134"/>
    </font>
    <font>
      <sz val="12"/>
      <name val="楷体_GB2312"/>
      <charset val="134"/>
    </font>
    <font>
      <sz val="12"/>
      <name val="楷体"/>
      <charset val="134"/>
    </font>
    <font>
      <b/>
      <sz val="12"/>
      <name val="楷体"/>
      <charset val="134"/>
    </font>
    <font>
      <b/>
      <sz val="10"/>
      <name val="楷体"/>
      <charset val="134"/>
    </font>
    <font>
      <sz val="10"/>
      <name val="楷体"/>
      <charset val="134"/>
    </font>
    <font>
      <b/>
      <sz val="10"/>
      <name val="宋体"/>
      <charset val="134"/>
    </font>
    <font>
      <b/>
      <sz val="16"/>
      <name val="华文中宋"/>
      <charset val="134"/>
    </font>
    <font>
      <sz val="10"/>
      <name val="宋体"/>
      <charset val="134"/>
    </font>
    <font>
      <sz val="10"/>
      <name val="等线"/>
      <charset val="134"/>
      <scheme val="minor"/>
    </font>
    <font>
      <b/>
      <sz val="10"/>
      <name val="等线"/>
      <charset val="134"/>
      <scheme val="minor"/>
    </font>
    <font>
      <b/>
      <sz val="18"/>
      <name val="宋体"/>
      <charset val="134"/>
    </font>
    <font>
      <b/>
      <sz val="12"/>
      <name val="宋体"/>
      <charset val="134"/>
    </font>
    <font>
      <sz val="12"/>
      <name val="仿宋"/>
      <charset val="134"/>
    </font>
    <font>
      <b/>
      <sz val="12"/>
      <name val="楷体_GB2312"/>
      <charset val="134"/>
    </font>
    <font>
      <sz val="18"/>
      <name val="黑体"/>
      <charset val="134"/>
    </font>
    <font>
      <b/>
      <sz val="26"/>
      <name val="宋体"/>
      <charset val="134"/>
    </font>
    <font>
      <sz val="18"/>
      <name val="楷体"/>
      <charset val="134"/>
    </font>
    <font>
      <sz val="14"/>
      <name val="仿宋"/>
      <charset val="134"/>
    </font>
    <font>
      <sz val="20"/>
      <color indexed="8"/>
      <name val="宋体"/>
      <charset val="134"/>
    </font>
    <font>
      <sz val="22"/>
      <name val="方正小标宋简体"/>
      <charset val="134"/>
    </font>
    <font>
      <b/>
      <sz val="16"/>
      <name val="楷体_GB2312"/>
      <charset val="134"/>
    </font>
    <font>
      <sz val="16"/>
      <name val="仿宋_GB2312"/>
      <charset val="134"/>
    </font>
    <font>
      <sz val="16"/>
      <name val="楷体_GB2312"/>
      <charset val="134"/>
    </font>
    <font>
      <b/>
      <sz val="16"/>
      <name val="仿宋_GB2312"/>
      <charset val="134"/>
    </font>
    <font>
      <sz val="16"/>
      <color rgb="FF000000"/>
      <name val="仿宋_GB2312"/>
      <charset val="134"/>
    </font>
    <font>
      <b/>
      <sz val="16"/>
      <color rgb="FF333333"/>
      <name val="方正仿宋_GB2312"/>
      <charset val="134"/>
    </font>
    <font>
      <sz val="10.5"/>
      <name val="Times New Roman"/>
      <charset val="134"/>
    </font>
    <font>
      <b/>
      <sz val="20"/>
      <name val="宋体"/>
      <charset val="134"/>
    </font>
    <font>
      <sz val="11"/>
      <color theme="1"/>
      <name val="等线"/>
      <charset val="134"/>
      <scheme val="minor"/>
    </font>
    <font>
      <u/>
      <sz val="11"/>
      <color rgb="FF0000FF"/>
      <name val="等线"/>
      <charset val="134"/>
      <scheme val="minor"/>
    </font>
    <font>
      <u/>
      <sz val="11"/>
      <color rgb="FF800080"/>
      <name val="等线"/>
      <charset val="134"/>
      <scheme val="minor"/>
    </font>
    <font>
      <sz val="11"/>
      <color rgb="FFFF0000"/>
      <name val="等线"/>
      <charset val="134"/>
      <scheme val="minor"/>
    </font>
    <font>
      <sz val="18"/>
      <color theme="3"/>
      <name val="等线 Light"/>
      <charset val="134"/>
      <scheme val="major"/>
    </font>
    <font>
      <i/>
      <sz val="11"/>
      <color rgb="FF7F7F7F"/>
      <name val="等线"/>
      <charset val="134"/>
      <scheme val="minor"/>
    </font>
    <font>
      <b/>
      <sz val="15"/>
      <color theme="3"/>
      <name val="等线"/>
      <charset val="134"/>
      <scheme val="minor"/>
    </font>
    <font>
      <b/>
      <sz val="13"/>
      <color theme="3"/>
      <name val="等线"/>
      <charset val="134"/>
      <scheme val="minor"/>
    </font>
    <font>
      <b/>
      <sz val="11"/>
      <color theme="3"/>
      <name val="等线"/>
      <charset val="134"/>
      <scheme val="minor"/>
    </font>
    <font>
      <sz val="11"/>
      <color rgb="FF3F3F76"/>
      <name val="等线"/>
      <charset val="134"/>
      <scheme val="minor"/>
    </font>
    <font>
      <b/>
      <sz val="11"/>
      <color rgb="FF3F3F3F"/>
      <name val="等线"/>
      <charset val="134"/>
      <scheme val="minor"/>
    </font>
    <font>
      <b/>
      <sz val="11"/>
      <color rgb="FFFA7D00"/>
      <name val="等线"/>
      <charset val="134"/>
      <scheme val="minor"/>
    </font>
    <font>
      <b/>
      <sz val="11"/>
      <color theme="0"/>
      <name val="等线"/>
      <charset val="134"/>
      <scheme val="minor"/>
    </font>
    <font>
      <sz val="11"/>
      <color rgb="FFFA7D00"/>
      <name val="等线"/>
      <charset val="134"/>
      <scheme val="minor"/>
    </font>
    <font>
      <b/>
      <sz val="11"/>
      <color theme="1"/>
      <name val="等线"/>
      <charset val="134"/>
      <scheme val="minor"/>
    </font>
    <font>
      <sz val="11"/>
      <color rgb="FF006100"/>
      <name val="等线"/>
      <charset val="134"/>
      <scheme val="minor"/>
    </font>
    <font>
      <sz val="11"/>
      <color rgb="FF9C0006"/>
      <name val="等线"/>
      <charset val="134"/>
      <scheme val="minor"/>
    </font>
    <font>
      <sz val="11"/>
      <color rgb="FF9C6500"/>
      <name val="等线"/>
      <charset val="134"/>
      <scheme val="minor"/>
    </font>
    <font>
      <sz val="11"/>
      <color theme="0"/>
      <name val="等线"/>
      <charset val="134"/>
      <scheme val="minor"/>
    </font>
  </fonts>
  <fills count="36">
    <fill>
      <patternFill patternType="none"/>
    </fill>
    <fill>
      <patternFill patternType="gray125"/>
    </fill>
    <fill>
      <patternFill patternType="solid">
        <fgColor rgb="FFFFFFFF"/>
        <bgColor indexed="64"/>
      </patternFill>
    </fill>
    <fill>
      <patternFill patternType="solid">
        <fgColor indexed="9"/>
        <bgColor indexed="64"/>
      </patternFill>
    </fill>
    <fill>
      <patternFill patternType="mediumGray">
        <fgColor indexed="9"/>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32">
    <border>
      <left/>
      <right/>
      <top/>
      <bottom/>
      <diagonal/>
    </border>
    <border>
      <left style="thin">
        <color indexed="8"/>
      </left>
      <right style="thin">
        <color indexed="8"/>
      </right>
      <top style="thin">
        <color indexed="8"/>
      </top>
      <bottom style="thin">
        <color indexed="8"/>
      </bottom>
      <diagonal/>
    </border>
    <border>
      <left/>
      <right style="thin">
        <color indexed="8"/>
      </right>
      <top style="thin">
        <color indexed="8"/>
      </top>
      <bottom style="thin">
        <color indexed="8"/>
      </bottom>
      <diagonal/>
    </border>
    <border>
      <left style="thin">
        <color indexed="8"/>
      </left>
      <right style="thin">
        <color indexed="8"/>
      </right>
      <top/>
      <bottom style="thin">
        <color indexed="8"/>
      </bottom>
      <diagonal/>
    </border>
    <border>
      <left style="thin">
        <color indexed="8"/>
      </left>
      <right style="thin">
        <color auto="1"/>
      </right>
      <top style="thin">
        <color indexed="8"/>
      </top>
      <bottom style="thin">
        <color auto="1"/>
      </bottom>
      <diagonal/>
    </border>
    <border>
      <left style="thin">
        <color auto="1"/>
      </left>
      <right style="thin">
        <color auto="1"/>
      </right>
      <top style="thin">
        <color indexed="8"/>
      </top>
      <bottom style="thin">
        <color auto="1"/>
      </bottom>
      <diagonal/>
    </border>
    <border>
      <left style="thin">
        <color indexed="8"/>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style="thin">
        <color indexed="8"/>
      </right>
      <top style="thin">
        <color auto="1"/>
      </top>
      <bottom style="thin">
        <color auto="1"/>
      </bottom>
      <diagonal/>
    </border>
    <border>
      <left style="thin">
        <color auto="1"/>
      </left>
      <right style="thin">
        <color auto="1"/>
      </right>
      <top style="thin">
        <color auto="1"/>
      </top>
      <bottom style="thin">
        <color indexed="8"/>
      </bottom>
      <diagonal/>
    </border>
    <border>
      <left style="thin">
        <color auto="1"/>
      </left>
      <right style="thin">
        <color indexed="8"/>
      </right>
      <top style="thin">
        <color auto="1"/>
      </top>
      <bottom style="thin">
        <color indexed="8"/>
      </bottom>
      <diagonal/>
    </border>
    <border>
      <left style="thin">
        <color auto="1"/>
      </left>
      <right style="thin">
        <color auto="1"/>
      </right>
      <top style="thin">
        <color indexed="8"/>
      </top>
      <bottom style="thin">
        <color indexed="8"/>
      </bottom>
      <diagonal/>
    </border>
    <border>
      <left style="thin">
        <color auto="1"/>
      </left>
      <right style="thin">
        <color indexed="8"/>
      </right>
      <top style="thin">
        <color indexed="8"/>
      </top>
      <bottom style="thin">
        <color indexed="8"/>
      </bottom>
      <diagonal/>
    </border>
    <border>
      <left/>
      <right/>
      <top style="medium">
        <color rgb="FF000000"/>
      </top>
      <bottom/>
      <diagonal/>
    </border>
    <border>
      <left style="thin">
        <color rgb="FF000000"/>
      </left>
      <right style="thin">
        <color rgb="FF000000"/>
      </right>
      <top style="medium">
        <color rgb="FF000000"/>
      </top>
      <bottom/>
      <diagonal/>
    </border>
    <border>
      <left style="thin">
        <color auto="1"/>
      </left>
      <right/>
      <top style="medium">
        <color rgb="FF000000"/>
      </top>
      <bottom/>
      <diagonal/>
    </border>
    <border>
      <left style="thin">
        <color auto="1"/>
      </left>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right/>
      <top/>
      <bottom style="thin">
        <color auto="1"/>
      </bottom>
      <diagonal/>
    </border>
    <border>
      <left style="thin">
        <color auto="1"/>
      </left>
      <right/>
      <top style="thin">
        <color auto="1"/>
      </top>
      <bottom/>
      <diagonal/>
    </border>
    <border>
      <left style="thin">
        <color auto="1"/>
      </left>
      <right/>
      <top/>
      <bottom style="thin">
        <color auto="1"/>
      </bottom>
      <diagonal/>
    </border>
    <border>
      <left/>
      <right style="thin">
        <color indexed="8"/>
      </right>
      <top/>
      <bottom style="thin">
        <color indexed="8"/>
      </bottom>
      <diagonal/>
    </border>
    <border>
      <left style="thin">
        <color rgb="FFB2B2B2"/>
      </left>
      <right style="thin">
        <color rgb="FFB2B2B2"/>
      </right>
      <top style="thin">
        <color rgb="FFB2B2B2"/>
      </top>
      <bottom style="thin">
        <color rgb="FFB2B2B2"/>
      </bottom>
      <diagonal/>
    </border>
    <border>
      <left/>
      <right/>
      <top/>
      <bottom style="thick">
        <color theme="4"/>
      </bottom>
      <diagonal/>
    </border>
    <border>
      <left/>
      <right/>
      <top/>
      <bottom style="thick">
        <color theme="4" tint="0.499984740745262"/>
      </bottom>
      <diagonal/>
    </border>
    <border>
      <left/>
      <right/>
      <top/>
      <bottom style="medium">
        <color theme="4" tint="0.399975585192419"/>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2">
    <xf numFmtId="0" fontId="0" fillId="0" borderId="0"/>
    <xf numFmtId="43" fontId="59" fillId="0" borderId="0" applyFont="0" applyFill="0" applyBorder="0" applyAlignment="0" applyProtection="0">
      <alignment vertical="center"/>
    </xf>
    <xf numFmtId="44" fontId="59" fillId="0" borderId="0" applyFont="0" applyFill="0" applyBorder="0" applyAlignment="0" applyProtection="0">
      <alignment vertical="center"/>
    </xf>
    <xf numFmtId="9" fontId="0" fillId="0" borderId="0" applyFont="0" applyFill="0" applyBorder="0" applyAlignment="0" applyProtection="0"/>
    <xf numFmtId="41" fontId="59" fillId="0" borderId="0" applyFont="0" applyFill="0" applyBorder="0" applyAlignment="0" applyProtection="0">
      <alignment vertical="center"/>
    </xf>
    <xf numFmtId="42" fontId="59" fillId="0" borderId="0" applyFont="0" applyFill="0" applyBorder="0" applyAlignment="0" applyProtection="0">
      <alignment vertical="center"/>
    </xf>
    <xf numFmtId="0" fontId="60" fillId="0" borderId="0" applyNumberFormat="0" applyFill="0" applyBorder="0" applyAlignment="0" applyProtection="0">
      <alignment vertical="center"/>
    </xf>
    <xf numFmtId="0" fontId="61" fillId="0" borderId="0" applyNumberFormat="0" applyFill="0" applyBorder="0" applyAlignment="0" applyProtection="0">
      <alignment vertical="center"/>
    </xf>
    <xf numFmtId="0" fontId="59" fillId="5" borderId="23" applyNumberFormat="0" applyFont="0" applyAlignment="0" applyProtection="0">
      <alignment vertical="center"/>
    </xf>
    <xf numFmtId="0" fontId="62" fillId="0" borderId="0" applyNumberFormat="0" applyFill="0" applyBorder="0" applyAlignment="0" applyProtection="0">
      <alignment vertical="center"/>
    </xf>
    <xf numFmtId="0" fontId="63"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5" fillId="0" borderId="24" applyNumberFormat="0" applyFill="0" applyAlignment="0" applyProtection="0">
      <alignment vertical="center"/>
    </xf>
    <xf numFmtId="0" fontId="66" fillId="0" borderId="25" applyNumberFormat="0" applyFill="0" applyAlignment="0" applyProtection="0">
      <alignment vertical="center"/>
    </xf>
    <xf numFmtId="0" fontId="67" fillId="0" borderId="26" applyNumberFormat="0" applyFill="0" applyAlignment="0" applyProtection="0">
      <alignment vertical="center"/>
    </xf>
    <xf numFmtId="0" fontId="67" fillId="0" borderId="0" applyNumberFormat="0" applyFill="0" applyBorder="0" applyAlignment="0" applyProtection="0">
      <alignment vertical="center"/>
    </xf>
    <xf numFmtId="0" fontId="68" fillId="6" borderId="27" applyNumberFormat="0" applyAlignment="0" applyProtection="0">
      <alignment vertical="center"/>
    </xf>
    <xf numFmtId="0" fontId="69" fillId="7" borderId="28" applyNumberFormat="0" applyAlignment="0" applyProtection="0">
      <alignment vertical="center"/>
    </xf>
    <xf numFmtId="0" fontId="70" fillId="7" borderId="27" applyNumberFormat="0" applyAlignment="0" applyProtection="0">
      <alignment vertical="center"/>
    </xf>
    <xf numFmtId="0" fontId="71" fillId="8" borderId="29" applyNumberFormat="0" applyAlignment="0" applyProtection="0">
      <alignment vertical="center"/>
    </xf>
    <xf numFmtId="0" fontId="72" fillId="0" borderId="30" applyNumberFormat="0" applyFill="0" applyAlignment="0" applyProtection="0">
      <alignment vertical="center"/>
    </xf>
    <xf numFmtId="0" fontId="73" fillId="0" borderId="31" applyNumberFormat="0" applyFill="0" applyAlignment="0" applyProtection="0">
      <alignment vertical="center"/>
    </xf>
    <xf numFmtId="0" fontId="74" fillId="9" borderId="0" applyNumberFormat="0" applyBorder="0" applyAlignment="0" applyProtection="0">
      <alignment vertical="center"/>
    </xf>
    <xf numFmtId="0" fontId="75" fillId="10" borderId="0" applyNumberFormat="0" applyBorder="0" applyAlignment="0" applyProtection="0">
      <alignment vertical="center"/>
    </xf>
    <xf numFmtId="0" fontId="76" fillId="11" borderId="0" applyNumberFormat="0" applyBorder="0" applyAlignment="0" applyProtection="0">
      <alignment vertical="center"/>
    </xf>
    <xf numFmtId="0" fontId="77" fillId="12" borderId="0" applyNumberFormat="0" applyBorder="0" applyAlignment="0" applyProtection="0">
      <alignment vertical="center"/>
    </xf>
    <xf numFmtId="0" fontId="59" fillId="13" borderId="0" applyNumberFormat="0" applyBorder="0" applyAlignment="0" applyProtection="0">
      <alignment vertical="center"/>
    </xf>
    <xf numFmtId="0" fontId="59" fillId="14" borderId="0" applyNumberFormat="0" applyBorder="0" applyAlignment="0" applyProtection="0">
      <alignment vertical="center"/>
    </xf>
    <xf numFmtId="0" fontId="77" fillId="15" borderId="0" applyNumberFormat="0" applyBorder="0" applyAlignment="0" applyProtection="0">
      <alignment vertical="center"/>
    </xf>
    <xf numFmtId="0" fontId="77" fillId="16" borderId="0" applyNumberFormat="0" applyBorder="0" applyAlignment="0" applyProtection="0">
      <alignment vertical="center"/>
    </xf>
    <xf numFmtId="0" fontId="59" fillId="17" borderId="0" applyNumberFormat="0" applyBorder="0" applyAlignment="0" applyProtection="0">
      <alignment vertical="center"/>
    </xf>
    <xf numFmtId="0" fontId="59" fillId="18" borderId="0" applyNumberFormat="0" applyBorder="0" applyAlignment="0" applyProtection="0">
      <alignment vertical="center"/>
    </xf>
    <xf numFmtId="0" fontId="77" fillId="19" borderId="0" applyNumberFormat="0" applyBorder="0" applyAlignment="0" applyProtection="0">
      <alignment vertical="center"/>
    </xf>
    <xf numFmtId="0" fontId="77" fillId="20" borderId="0" applyNumberFormat="0" applyBorder="0" applyAlignment="0" applyProtection="0">
      <alignment vertical="center"/>
    </xf>
    <xf numFmtId="0" fontId="59" fillId="21" borderId="0" applyNumberFormat="0" applyBorder="0" applyAlignment="0" applyProtection="0">
      <alignment vertical="center"/>
    </xf>
    <xf numFmtId="0" fontId="59" fillId="22" borderId="0" applyNumberFormat="0" applyBorder="0" applyAlignment="0" applyProtection="0">
      <alignment vertical="center"/>
    </xf>
    <xf numFmtId="0" fontId="77" fillId="23" borderId="0" applyNumberFormat="0" applyBorder="0" applyAlignment="0" applyProtection="0">
      <alignment vertical="center"/>
    </xf>
    <xf numFmtId="0" fontId="77" fillId="24" borderId="0" applyNumberFormat="0" applyBorder="0" applyAlignment="0" applyProtection="0">
      <alignment vertical="center"/>
    </xf>
    <xf numFmtId="0" fontId="59" fillId="25" borderId="0" applyNumberFormat="0" applyBorder="0" applyAlignment="0" applyProtection="0">
      <alignment vertical="center"/>
    </xf>
    <xf numFmtId="0" fontId="59" fillId="26" borderId="0" applyNumberFormat="0" applyBorder="0" applyAlignment="0" applyProtection="0">
      <alignment vertical="center"/>
    </xf>
    <xf numFmtId="0" fontId="77" fillId="27" borderId="0" applyNumberFormat="0" applyBorder="0" applyAlignment="0" applyProtection="0">
      <alignment vertical="center"/>
    </xf>
    <xf numFmtId="0" fontId="77" fillId="28" borderId="0" applyNumberFormat="0" applyBorder="0" applyAlignment="0" applyProtection="0">
      <alignment vertical="center"/>
    </xf>
    <xf numFmtId="0" fontId="59" fillId="29" borderId="0" applyNumberFormat="0" applyBorder="0" applyAlignment="0" applyProtection="0">
      <alignment vertical="center"/>
    </xf>
    <xf numFmtId="0" fontId="59" fillId="30" borderId="0" applyNumberFormat="0" applyBorder="0" applyAlignment="0" applyProtection="0">
      <alignment vertical="center"/>
    </xf>
    <xf numFmtId="0" fontId="77" fillId="31" borderId="0" applyNumberFormat="0" applyBorder="0" applyAlignment="0" applyProtection="0">
      <alignment vertical="center"/>
    </xf>
    <xf numFmtId="0" fontId="77" fillId="32" borderId="0" applyNumberFormat="0" applyBorder="0" applyAlignment="0" applyProtection="0">
      <alignment vertical="center"/>
    </xf>
    <xf numFmtId="0" fontId="59" fillId="33" borderId="0" applyNumberFormat="0" applyBorder="0" applyAlignment="0" applyProtection="0">
      <alignment vertical="center"/>
    </xf>
    <xf numFmtId="0" fontId="59" fillId="34" borderId="0" applyNumberFormat="0" applyBorder="0" applyAlignment="0" applyProtection="0">
      <alignment vertical="center"/>
    </xf>
    <xf numFmtId="0" fontId="77" fillId="35" borderId="0" applyNumberFormat="0" applyBorder="0" applyAlignment="0" applyProtection="0">
      <alignment vertical="center"/>
    </xf>
    <xf numFmtId="0" fontId="0" fillId="0" borderId="0"/>
    <xf numFmtId="0" fontId="0" fillId="0" borderId="0"/>
    <xf numFmtId="0" fontId="0" fillId="0" borderId="0"/>
  </cellStyleXfs>
  <cellXfs count="209">
    <xf numFmtId="0" fontId="0" fillId="0" borderId="0" xfId="0"/>
    <xf numFmtId="0" fontId="0" fillId="0" borderId="0" xfId="0" applyFont="1" applyFill="1" applyBorder="1" applyAlignment="1"/>
    <xf numFmtId="0" fontId="0" fillId="0" borderId="0" xfId="0" applyFill="1" applyBorder="1" applyAlignment="1"/>
    <xf numFmtId="0" fontId="1" fillId="0" borderId="0" xfId="0" applyFont="1" applyFill="1" applyBorder="1" applyAlignment="1">
      <alignment horizontal="center"/>
    </xf>
    <xf numFmtId="0" fontId="2" fillId="0" borderId="0" xfId="0" applyFont="1" applyFill="1" applyBorder="1" applyAlignment="1">
      <alignment horizontal="justify"/>
    </xf>
    <xf numFmtId="0" fontId="3" fillId="0" borderId="0" xfId="0" applyFont="1" applyFill="1" applyBorder="1" applyAlignment="1"/>
    <xf numFmtId="0" fontId="4" fillId="0" borderId="0" xfId="0" applyFont="1" applyFill="1" applyBorder="1" applyAlignment="1"/>
    <xf numFmtId="0" fontId="3" fillId="0" borderId="0" xfId="0" applyNumberFormat="1" applyFont="1" applyFill="1" applyBorder="1" applyAlignment="1"/>
    <xf numFmtId="0" fontId="5" fillId="0" borderId="0" xfId="0" applyFont="1" applyFill="1" applyBorder="1" applyAlignment="1">
      <alignment horizontal="center"/>
    </xf>
    <xf numFmtId="0" fontId="5" fillId="0" borderId="0" xfId="0" applyNumberFormat="1" applyFont="1" applyFill="1" applyBorder="1" applyAlignment="1">
      <alignment horizontal="center"/>
    </xf>
    <xf numFmtId="0" fontId="6" fillId="0" borderId="0" xfId="0" applyNumberFormat="1" applyFont="1" applyFill="1" applyBorder="1" applyAlignment="1">
      <alignment horizontal="right"/>
    </xf>
    <xf numFmtId="0" fontId="6" fillId="0" borderId="0" xfId="0" applyFont="1" applyFill="1" applyBorder="1" applyAlignment="1"/>
    <xf numFmtId="0" fontId="7" fillId="0" borderId="1" xfId="0" applyFont="1" applyFill="1" applyBorder="1" applyAlignment="1">
      <alignment horizontal="center" vertical="center"/>
    </xf>
    <xf numFmtId="0" fontId="7" fillId="0" borderId="2" xfId="0" applyNumberFormat="1" applyFont="1" applyFill="1" applyBorder="1" applyAlignment="1">
      <alignment horizontal="center" vertical="center"/>
    </xf>
    <xf numFmtId="0" fontId="7" fillId="0" borderId="3" xfId="0" applyFont="1" applyFill="1" applyBorder="1" applyAlignment="1">
      <alignment horizontal="left" vertical="center"/>
    </xf>
    <xf numFmtId="176" fontId="8" fillId="2" borderId="4" xfId="0" applyNumberFormat="1" applyFont="1" applyFill="1" applyBorder="1" applyAlignment="1">
      <alignment horizontal="right" vertical="center"/>
    </xf>
    <xf numFmtId="176" fontId="8" fillId="2" borderId="5" xfId="0" applyNumberFormat="1" applyFont="1" applyFill="1" applyBorder="1" applyAlignment="1">
      <alignment horizontal="right" vertical="center"/>
    </xf>
    <xf numFmtId="176" fontId="8" fillId="2" borderId="6" xfId="0" applyNumberFormat="1" applyFont="1" applyFill="1" applyBorder="1" applyAlignment="1">
      <alignment horizontal="right" vertical="center"/>
    </xf>
    <xf numFmtId="176" fontId="8" fillId="2" borderId="7" xfId="0" applyNumberFormat="1" applyFont="1" applyFill="1" applyBorder="1" applyAlignment="1">
      <alignment horizontal="right" vertical="center"/>
    </xf>
    <xf numFmtId="0" fontId="9" fillId="0" borderId="3" xfId="0" applyFont="1" applyFill="1" applyBorder="1" applyAlignment="1">
      <alignment horizontal="left" vertical="center"/>
    </xf>
    <xf numFmtId="176" fontId="7" fillId="0" borderId="6" xfId="0" applyNumberFormat="1" applyFont="1" applyFill="1" applyBorder="1" applyAlignment="1">
      <alignment horizontal="right" vertical="center" shrinkToFit="1"/>
    </xf>
    <xf numFmtId="0" fontId="7" fillId="0" borderId="6" xfId="0" applyNumberFormat="1" applyFont="1" applyFill="1" applyBorder="1" applyAlignment="1">
      <alignment horizontal="right" vertical="center" shrinkToFit="1"/>
    </xf>
    <xf numFmtId="0" fontId="7" fillId="0" borderId="7" xfId="0" applyNumberFormat="1" applyFont="1" applyFill="1" applyBorder="1" applyAlignment="1">
      <alignment horizontal="right" vertical="center" shrinkToFit="1"/>
    </xf>
    <xf numFmtId="0" fontId="6" fillId="0" borderId="6" xfId="0" applyNumberFormat="1" applyFont="1" applyFill="1" applyBorder="1" applyAlignment="1">
      <alignment horizontal="right" vertical="center" shrinkToFit="1"/>
    </xf>
    <xf numFmtId="0" fontId="6" fillId="0" borderId="7" xfId="0" applyNumberFormat="1" applyFont="1" applyFill="1" applyBorder="1" applyAlignment="1">
      <alignment horizontal="right" vertical="center" shrinkToFit="1"/>
    </xf>
    <xf numFmtId="0" fontId="8" fillId="2" borderId="7" xfId="0" applyNumberFormat="1" applyFont="1" applyFill="1" applyBorder="1" applyAlignment="1">
      <alignment horizontal="right" vertical="center"/>
    </xf>
    <xf numFmtId="0" fontId="6" fillId="0" borderId="6" xfId="0" applyNumberFormat="1" applyFont="1" applyFill="1" applyBorder="1" applyAlignment="1">
      <alignment horizontal="center" vertical="center" shrinkToFit="1"/>
    </xf>
    <xf numFmtId="0" fontId="10" fillId="0" borderId="0" xfId="0" applyFont="1" applyFill="1" applyBorder="1" applyAlignment="1">
      <alignment horizontal="center"/>
    </xf>
    <xf numFmtId="0" fontId="0" fillId="0" borderId="0" xfId="0" applyFont="1" applyFill="1" applyBorder="1" applyAlignment="1">
      <alignment horizontal="left" wrapText="1"/>
    </xf>
    <xf numFmtId="0" fontId="0" fillId="0" borderId="0" xfId="0" applyFill="1" applyBorder="1" applyAlignment="1">
      <alignment horizontal="left" wrapText="1"/>
    </xf>
    <xf numFmtId="0" fontId="11" fillId="0" borderId="0" xfId="0" applyFont="1" applyFill="1" applyBorder="1" applyAlignment="1">
      <alignment horizontal="center"/>
    </xf>
    <xf numFmtId="0" fontId="12" fillId="0" borderId="0" xfId="0" applyFont="1" applyFill="1" applyBorder="1" applyAlignment="1">
      <alignment horizontal="justify"/>
    </xf>
    <xf numFmtId="0" fontId="12" fillId="0" borderId="0" xfId="0" applyFont="1" applyFill="1" applyBorder="1" applyAlignment="1">
      <alignment horizontal="justify" wrapText="1"/>
    </xf>
    <xf numFmtId="0" fontId="0" fillId="0" borderId="0" xfId="0" applyFill="1" applyBorder="1" applyAlignment="1">
      <alignment vertical="center"/>
    </xf>
    <xf numFmtId="0" fontId="13" fillId="0" borderId="0" xfId="0" applyFont="1" applyFill="1" applyBorder="1" applyAlignment="1">
      <alignment horizontal="center" vertical="center"/>
    </xf>
    <xf numFmtId="0" fontId="14" fillId="0" borderId="0" xfId="0" applyFont="1" applyFill="1" applyBorder="1" applyAlignment="1">
      <alignment horizontal="center" vertical="center"/>
    </xf>
    <xf numFmtId="0" fontId="15" fillId="0" borderId="0" xfId="0" applyFont="1" applyFill="1" applyBorder="1" applyAlignment="1">
      <alignment horizontal="justify" vertical="center"/>
    </xf>
    <xf numFmtId="0" fontId="15" fillId="0" borderId="0" xfId="0" applyFont="1" applyFill="1" applyBorder="1" applyAlignment="1">
      <alignment horizontal="right" vertical="center"/>
    </xf>
    <xf numFmtId="0" fontId="16" fillId="0" borderId="7" xfId="0" applyFont="1" applyFill="1" applyBorder="1" applyAlignment="1">
      <alignment horizontal="center" vertical="center"/>
    </xf>
    <xf numFmtId="0" fontId="0" fillId="0" borderId="7" xfId="0" applyFill="1" applyBorder="1" applyAlignment="1">
      <alignment horizontal="center" vertical="center"/>
    </xf>
    <xf numFmtId="0" fontId="0" fillId="0" borderId="7" xfId="0" applyFont="1" applyFill="1" applyBorder="1" applyAlignment="1">
      <alignment horizontal="center" vertical="center" wrapText="1"/>
    </xf>
    <xf numFmtId="0" fontId="17" fillId="0" borderId="7" xfId="0" applyFont="1" applyFill="1" applyBorder="1" applyAlignment="1">
      <alignment horizontal="center" vertical="center" wrapText="1"/>
    </xf>
    <xf numFmtId="0" fontId="0" fillId="0" borderId="7" xfId="0" applyFill="1" applyBorder="1" applyAlignment="1">
      <alignment vertical="center"/>
    </xf>
    <xf numFmtId="0" fontId="0" fillId="0" borderId="7" xfId="0" applyFont="1" applyFill="1" applyBorder="1" applyAlignment="1">
      <alignment horizontal="center" vertical="center"/>
    </xf>
    <xf numFmtId="0" fontId="0" fillId="0" borderId="7" xfId="50" applyFont="1" applyBorder="1" applyAlignment="1">
      <alignment horizontal="center" vertical="center" wrapText="1"/>
    </xf>
    <xf numFmtId="177" fontId="17" fillId="0" borderId="7" xfId="50" applyNumberFormat="1" applyFont="1" applyBorder="1" applyAlignment="1">
      <alignment horizontal="center" vertical="center"/>
    </xf>
    <xf numFmtId="0" fontId="0" fillId="0" borderId="8" xfId="0" applyFill="1" applyBorder="1" applyAlignment="1">
      <alignment vertical="center"/>
    </xf>
    <xf numFmtId="177" fontId="17" fillId="0" borderId="7" xfId="0" applyNumberFormat="1" applyFont="1" applyFill="1" applyBorder="1" applyAlignment="1">
      <alignment horizontal="center" vertical="center"/>
    </xf>
    <xf numFmtId="0" fontId="0" fillId="0" borderId="9" xfId="0" applyFont="1" applyFill="1" applyBorder="1" applyAlignment="1">
      <alignment horizontal="center" vertical="center"/>
    </xf>
    <xf numFmtId="0" fontId="0" fillId="0" borderId="9" xfId="0" applyFill="1" applyBorder="1" applyAlignment="1">
      <alignment vertical="center"/>
    </xf>
    <xf numFmtId="0" fontId="0" fillId="0" borderId="9" xfId="0" applyFill="1" applyBorder="1" applyAlignment="1">
      <alignment horizontal="center" vertical="center"/>
    </xf>
    <xf numFmtId="0" fontId="0" fillId="0" borderId="10" xfId="0" applyFill="1" applyBorder="1" applyAlignment="1">
      <alignment vertical="center"/>
    </xf>
    <xf numFmtId="0" fontId="0" fillId="0" borderId="11" xfId="0" applyFill="1" applyBorder="1" applyAlignment="1">
      <alignment horizontal="center" vertical="center"/>
    </xf>
    <xf numFmtId="0" fontId="0" fillId="0" borderId="12" xfId="0" applyFill="1" applyBorder="1" applyAlignment="1">
      <alignment vertical="center"/>
    </xf>
    <xf numFmtId="0" fontId="18" fillId="0" borderId="0" xfId="0" applyFont="1" applyFill="1" applyBorder="1" applyAlignment="1"/>
    <xf numFmtId="0" fontId="19" fillId="0" borderId="0" xfId="0" applyFont="1" applyFill="1" applyBorder="1" applyAlignment="1">
      <alignment horizontal="center" vertical="center" wrapText="1"/>
    </xf>
    <xf numFmtId="0" fontId="20" fillId="0" borderId="0" xfId="0" applyFont="1" applyFill="1" applyBorder="1" applyAlignment="1">
      <alignment vertical="center"/>
    </xf>
    <xf numFmtId="0" fontId="21" fillId="0" borderId="0" xfId="0" applyFont="1" applyFill="1" applyBorder="1" applyAlignment="1">
      <alignment horizontal="right" vertical="center" wrapText="1"/>
    </xf>
    <xf numFmtId="0" fontId="22" fillId="0" borderId="13" xfId="0" applyFont="1" applyFill="1" applyBorder="1" applyAlignment="1">
      <alignment horizontal="center" vertical="center" wrapText="1"/>
    </xf>
    <xf numFmtId="0" fontId="22" fillId="0" borderId="14" xfId="0" applyFont="1" applyFill="1" applyBorder="1" applyAlignment="1">
      <alignment horizontal="center" vertical="center" wrapText="1"/>
    </xf>
    <xf numFmtId="0" fontId="22" fillId="0" borderId="15" xfId="0" applyFont="1" applyFill="1" applyBorder="1" applyAlignment="1">
      <alignment horizontal="center" vertical="center" wrapText="1"/>
    </xf>
    <xf numFmtId="0" fontId="23" fillId="0" borderId="7" xfId="0" applyFont="1" applyFill="1" applyBorder="1" applyAlignment="1">
      <alignment horizontal="left" vertical="center" wrapText="1"/>
    </xf>
    <xf numFmtId="4" fontId="23" fillId="0" borderId="7" xfId="0" applyNumberFormat="1" applyFont="1" applyFill="1" applyBorder="1" applyAlignment="1">
      <alignment horizontal="right" vertical="center" wrapText="1"/>
    </xf>
    <xf numFmtId="0" fontId="24" fillId="0" borderId="0" xfId="0" applyFont="1" applyFill="1" applyBorder="1" applyAlignment="1">
      <alignment horizontal="center" indent="2"/>
    </xf>
    <xf numFmtId="0" fontId="24" fillId="0" borderId="0" xfId="0" applyFont="1" applyFill="1" applyBorder="1" applyAlignment="1"/>
    <xf numFmtId="0" fontId="24" fillId="0" borderId="0" xfId="0" applyFont="1" applyFill="1" applyBorder="1" applyAlignment="1">
      <alignment horizontal="left" indent="2"/>
    </xf>
    <xf numFmtId="0" fontId="25" fillId="0" borderId="0" xfId="0" applyFont="1" applyFill="1" applyBorder="1" applyAlignment="1">
      <alignment horizontal="left" indent="2"/>
    </xf>
    <xf numFmtId="0" fontId="26" fillId="0" borderId="0" xfId="0" applyFont="1" applyFill="1" applyBorder="1" applyAlignment="1">
      <alignment horizontal="left" indent="2"/>
    </xf>
    <xf numFmtId="0" fontId="27" fillId="0" borderId="0" xfId="0" applyFont="1" applyFill="1" applyBorder="1" applyAlignment="1">
      <alignment horizontal="justify"/>
    </xf>
    <xf numFmtId="0" fontId="28" fillId="0" borderId="0" xfId="0" applyFont="1" applyFill="1" applyBorder="1" applyAlignment="1">
      <alignment horizontal="center" vertical="center"/>
    </xf>
    <xf numFmtId="0" fontId="29" fillId="0" borderId="0" xfId="0" applyFont="1" applyFill="1" applyBorder="1" applyAlignment="1">
      <alignment horizontal="center" vertical="center"/>
    </xf>
    <xf numFmtId="0" fontId="28" fillId="0" borderId="0" xfId="0" applyFont="1" applyFill="1" applyBorder="1" applyAlignment="1">
      <alignment horizontal="right" vertical="center"/>
    </xf>
    <xf numFmtId="0" fontId="28" fillId="0" borderId="7" xfId="0" applyFont="1" applyFill="1" applyBorder="1" applyAlignment="1">
      <alignment horizontal="center" vertical="center"/>
    </xf>
    <xf numFmtId="0" fontId="30" fillId="0" borderId="0" xfId="0" applyFont="1" applyFill="1" applyBorder="1" applyAlignment="1">
      <alignment horizontal="center" vertical="center"/>
    </xf>
    <xf numFmtId="0" fontId="31" fillId="0" borderId="0" xfId="0" applyFont="1" applyFill="1" applyBorder="1" applyAlignment="1"/>
    <xf numFmtId="0" fontId="32" fillId="0" borderId="7" xfId="0" applyFont="1" applyFill="1" applyBorder="1" applyAlignment="1">
      <alignment horizontal="center" vertical="center"/>
    </xf>
    <xf numFmtId="3" fontId="33" fillId="0" borderId="16" xfId="0" applyNumberFormat="1" applyFont="1" applyFill="1" applyBorder="1" applyAlignment="1" applyProtection="1">
      <alignment horizontal="left" vertical="center"/>
    </xf>
    <xf numFmtId="0" fontId="32" fillId="0" borderId="17" xfId="0" applyNumberFormat="1" applyFont="1" applyFill="1" applyBorder="1" applyAlignment="1" applyProtection="1">
      <alignment horizontal="center" vertical="center" wrapText="1"/>
    </xf>
    <xf numFmtId="0" fontId="32" fillId="0" borderId="7" xfId="0" applyNumberFormat="1" applyFont="1" applyFill="1" applyBorder="1" applyAlignment="1" applyProtection="1">
      <alignment horizontal="center" vertical="center" wrapText="1"/>
    </xf>
    <xf numFmtId="3" fontId="34" fillId="0" borderId="16" xfId="0" applyNumberFormat="1" applyFont="1" applyFill="1" applyBorder="1" applyAlignment="1" applyProtection="1">
      <alignment horizontal="left" vertical="center"/>
    </xf>
    <xf numFmtId="0" fontId="35" fillId="0" borderId="17" xfId="0" applyNumberFormat="1" applyFont="1" applyFill="1" applyBorder="1" applyAlignment="1" applyProtection="1">
      <alignment horizontal="center" vertical="center" wrapText="1"/>
    </xf>
    <xf numFmtId="0" fontId="35" fillId="0" borderId="7" xfId="0" applyNumberFormat="1" applyFont="1" applyFill="1" applyBorder="1" applyAlignment="1" applyProtection="1">
      <alignment horizontal="center" vertical="center" wrapText="1"/>
    </xf>
    <xf numFmtId="0" fontId="31" fillId="0" borderId="7" xfId="0" applyFont="1" applyFill="1" applyBorder="1" applyAlignment="1">
      <alignment horizontal="center" vertical="center"/>
    </xf>
    <xf numFmtId="3" fontId="36" fillId="0" borderId="16" xfId="0" applyNumberFormat="1" applyFont="1" applyFill="1" applyBorder="1" applyAlignment="1" applyProtection="1">
      <alignment horizontal="center" vertical="center"/>
    </xf>
    <xf numFmtId="3" fontId="31" fillId="0" borderId="7" xfId="0" applyNumberFormat="1" applyFont="1" applyFill="1" applyBorder="1" applyAlignment="1">
      <alignment horizontal="center" vertical="center"/>
    </xf>
    <xf numFmtId="0" fontId="0" fillId="0" borderId="0" xfId="0" applyFont="1"/>
    <xf numFmtId="0" fontId="18" fillId="0" borderId="0" xfId="0" applyFont="1"/>
    <xf numFmtId="0" fontId="37" fillId="0" borderId="0" xfId="49" applyNumberFormat="1" applyFont="1" applyFill="1" applyBorder="1" applyAlignment="1">
      <alignment horizontal="center" vertical="center"/>
    </xf>
    <xf numFmtId="0" fontId="9" fillId="0" borderId="0" xfId="0" applyFont="1" applyFill="1" applyBorder="1" applyAlignment="1">
      <alignment vertical="center"/>
    </xf>
    <xf numFmtId="178" fontId="38" fillId="0" borderId="0" xfId="0" applyNumberFormat="1" applyFont="1" applyFill="1" applyBorder="1" applyAlignment="1">
      <alignment horizontal="right" vertical="center"/>
    </xf>
    <xf numFmtId="0" fontId="20" fillId="0" borderId="0" xfId="0" applyFont="1" applyFill="1" applyAlignment="1">
      <alignment vertical="center"/>
    </xf>
    <xf numFmtId="0" fontId="38" fillId="0" borderId="7" xfId="0" applyFont="1" applyFill="1" applyBorder="1" applyAlignment="1">
      <alignment horizontal="center" vertical="center" wrapText="1"/>
    </xf>
    <xf numFmtId="178" fontId="38" fillId="0" borderId="7" xfId="0" applyNumberFormat="1" applyFont="1" applyFill="1" applyBorder="1" applyAlignment="1">
      <alignment horizontal="center" vertical="center" wrapText="1"/>
    </xf>
    <xf numFmtId="0" fontId="38" fillId="0" borderId="7" xfId="0" applyFont="1" applyFill="1" applyBorder="1" applyAlignment="1">
      <alignment horizontal="left" vertical="center" wrapText="1"/>
    </xf>
    <xf numFmtId="0" fontId="39" fillId="0" borderId="7" xfId="0" applyFont="1" applyFill="1" applyBorder="1" applyAlignment="1">
      <alignment horizontal="right" vertical="center"/>
    </xf>
    <xf numFmtId="0" fontId="39" fillId="0" borderId="7" xfId="0" applyFont="1" applyFill="1" applyBorder="1" applyAlignment="1">
      <alignment vertical="center"/>
    </xf>
    <xf numFmtId="0" fontId="40" fillId="0" borderId="7" xfId="0" applyFont="1" applyFill="1" applyBorder="1" applyAlignment="1">
      <alignment horizontal="center" vertical="center"/>
    </xf>
    <xf numFmtId="0" fontId="40" fillId="0" borderId="7" xfId="0" applyFont="1" applyFill="1" applyBorder="1" applyAlignment="1">
      <alignment horizontal="right" vertical="center"/>
    </xf>
    <xf numFmtId="0" fontId="41" fillId="3" borderId="0" xfId="0" applyNumberFormat="1" applyFont="1" applyFill="1" applyBorder="1" applyAlignment="1" applyProtection="1">
      <alignment horizontal="center" vertical="center"/>
    </xf>
    <xf numFmtId="0" fontId="38" fillId="3" borderId="0" xfId="0" applyNumberFormat="1" applyFont="1" applyFill="1" applyBorder="1" applyAlignment="1" applyProtection="1">
      <alignment horizontal="right" vertical="center"/>
    </xf>
    <xf numFmtId="0" fontId="36" fillId="0" borderId="7" xfId="0" applyNumberFormat="1" applyFont="1" applyFill="1" applyBorder="1" applyAlignment="1" applyProtection="1">
      <alignment horizontal="center" vertical="center"/>
    </xf>
    <xf numFmtId="0" fontId="32" fillId="0" borderId="7" xfId="0" applyFont="1" applyFill="1" applyBorder="1" applyAlignment="1">
      <alignment horizontal="center" vertical="justify"/>
    </xf>
    <xf numFmtId="3" fontId="36" fillId="0" borderId="7" xfId="0" applyNumberFormat="1" applyFont="1" applyFill="1" applyBorder="1" applyAlignment="1" applyProtection="1">
      <alignment horizontal="center" vertical="center"/>
    </xf>
    <xf numFmtId="3" fontId="38" fillId="0" borderId="7" xfId="0" applyNumberFormat="1" applyFont="1" applyFill="1" applyBorder="1" applyAlignment="1" applyProtection="1">
      <alignment horizontal="center" vertical="center"/>
    </xf>
    <xf numFmtId="0" fontId="36" fillId="0" borderId="18" xfId="0" applyNumberFormat="1" applyFont="1" applyFill="1" applyBorder="1" applyAlignment="1" applyProtection="1">
      <alignment horizontal="center" vertical="center"/>
    </xf>
    <xf numFmtId="3" fontId="38" fillId="0" borderId="18" xfId="0" applyNumberFormat="1" applyFont="1" applyFill="1" applyBorder="1" applyAlignment="1" applyProtection="1">
      <alignment horizontal="center" vertical="center"/>
    </xf>
    <xf numFmtId="3" fontId="36" fillId="0" borderId="7" xfId="0" applyNumberFormat="1" applyFont="1" applyFill="1" applyBorder="1" applyAlignment="1" applyProtection="1">
      <alignment horizontal="left" vertical="center"/>
    </xf>
    <xf numFmtId="3" fontId="38" fillId="0" borderId="7" xfId="0" applyNumberFormat="1" applyFont="1" applyFill="1" applyBorder="1" applyAlignment="1" applyProtection="1">
      <alignment horizontal="right" vertical="center"/>
    </xf>
    <xf numFmtId="3" fontId="38" fillId="0" borderId="7" xfId="0" applyNumberFormat="1" applyFont="1" applyFill="1" applyBorder="1" applyAlignment="1" applyProtection="1">
      <alignment horizontal="left" vertical="center"/>
    </xf>
    <xf numFmtId="0" fontId="38" fillId="3" borderId="19" xfId="0" applyNumberFormat="1" applyFont="1" applyFill="1" applyBorder="1" applyAlignment="1" applyProtection="1">
      <alignment vertical="center"/>
    </xf>
    <xf numFmtId="0" fontId="32" fillId="3" borderId="19" xfId="0" applyNumberFormat="1" applyFont="1" applyFill="1" applyBorder="1" applyAlignment="1" applyProtection="1">
      <alignment vertical="center"/>
    </xf>
    <xf numFmtId="0" fontId="36" fillId="0" borderId="7" xfId="0" applyNumberFormat="1" applyFont="1" applyFill="1" applyBorder="1" applyAlignment="1" applyProtection="1">
      <alignment vertical="center"/>
    </xf>
    <xf numFmtId="0" fontId="38" fillId="0" borderId="7" xfId="0" applyNumberFormat="1" applyFont="1" applyFill="1" applyBorder="1" applyAlignment="1" applyProtection="1">
      <alignment vertical="center"/>
    </xf>
    <xf numFmtId="0" fontId="38" fillId="0" borderId="7" xfId="0" applyNumberFormat="1" applyFont="1" applyFill="1" applyBorder="1" applyAlignment="1" applyProtection="1">
      <alignment horizontal="center" vertical="center"/>
    </xf>
    <xf numFmtId="178" fontId="36" fillId="0" borderId="18" xfId="0" applyNumberFormat="1" applyFont="1" applyFill="1" applyBorder="1" applyAlignment="1" applyProtection="1">
      <alignment horizontal="center" vertical="center"/>
    </xf>
    <xf numFmtId="3" fontId="36" fillId="0" borderId="7" xfId="0" applyNumberFormat="1" applyFont="1" applyFill="1" applyBorder="1" applyAlignment="1" applyProtection="1">
      <alignment horizontal="right" vertical="center"/>
    </xf>
    <xf numFmtId="0" fontId="42" fillId="0" borderId="0" xfId="0" applyFont="1" applyFill="1" applyBorder="1" applyAlignment="1">
      <alignment vertical="center"/>
    </xf>
    <xf numFmtId="0" fontId="10" fillId="0" borderId="0" xfId="0" applyFont="1" applyFill="1" applyBorder="1" applyAlignment="1">
      <alignment horizontal="center" vertical="center"/>
    </xf>
    <xf numFmtId="0" fontId="42" fillId="0" borderId="7" xfId="0" applyFont="1" applyFill="1" applyBorder="1" applyAlignment="1">
      <alignment horizontal="center" vertical="center"/>
    </xf>
    <xf numFmtId="0" fontId="42" fillId="0" borderId="20" xfId="0" applyFont="1" applyFill="1" applyBorder="1" applyAlignment="1">
      <alignment horizontal="center" vertical="center"/>
    </xf>
    <xf numFmtId="0" fontId="36" fillId="0" borderId="16" xfId="0" applyNumberFormat="1" applyFont="1" applyFill="1" applyBorder="1" applyAlignment="1" applyProtection="1">
      <alignment horizontal="center" vertical="center"/>
    </xf>
    <xf numFmtId="0" fontId="31" fillId="0" borderId="7" xfId="0" applyNumberFormat="1" applyFont="1" applyFill="1" applyBorder="1" applyAlignment="1">
      <alignment horizontal="center" vertical="center"/>
    </xf>
    <xf numFmtId="0" fontId="30" fillId="0" borderId="0" xfId="0" applyFont="1" applyFill="1" applyBorder="1" applyAlignment="1">
      <alignment horizontal="center" vertical="top"/>
    </xf>
    <xf numFmtId="0" fontId="43" fillId="0" borderId="0" xfId="0" applyFont="1" applyFill="1" applyBorder="1" applyAlignment="1">
      <alignment horizontal="center" vertical="top"/>
    </xf>
    <xf numFmtId="178" fontId="0" fillId="0" borderId="7" xfId="0" applyNumberFormat="1" applyFill="1" applyBorder="1" applyAlignment="1">
      <alignment horizontal="center" vertical="center"/>
    </xf>
    <xf numFmtId="0" fontId="18" fillId="0" borderId="7" xfId="0" applyFont="1" applyFill="1" applyBorder="1" applyAlignment="1">
      <alignment horizontal="center" vertical="center"/>
    </xf>
    <xf numFmtId="0" fontId="0" fillId="0" borderId="0" xfId="0" applyFill="1" applyBorder="1" applyAlignment="1">
      <alignment horizontal="center" vertical="center"/>
    </xf>
    <xf numFmtId="0" fontId="36" fillId="0" borderId="16" xfId="0" applyNumberFormat="1" applyFont="1" applyFill="1" applyBorder="1" applyAlignment="1" applyProtection="1">
      <alignment horizontal="left" vertical="center"/>
    </xf>
    <xf numFmtId="0" fontId="31" fillId="0" borderId="16" xfId="0" applyFont="1" applyFill="1" applyBorder="1" applyAlignment="1">
      <alignment horizontal="center" vertical="center"/>
    </xf>
    <xf numFmtId="0" fontId="32" fillId="0" borderId="16" xfId="0" applyFont="1" applyFill="1" applyBorder="1" applyAlignment="1">
      <alignment horizontal="center" vertical="justify"/>
    </xf>
    <xf numFmtId="0" fontId="32" fillId="0" borderId="16" xfId="0" applyNumberFormat="1" applyFont="1" applyFill="1" applyBorder="1" applyAlignment="1" applyProtection="1">
      <alignment horizontal="center" vertical="center"/>
    </xf>
    <xf numFmtId="179" fontId="32" fillId="0" borderId="16" xfId="0" applyNumberFormat="1" applyFont="1" applyFill="1" applyBorder="1" applyAlignment="1" applyProtection="1">
      <alignment horizontal="center" vertical="center"/>
    </xf>
    <xf numFmtId="179" fontId="32" fillId="0" borderId="7" xfId="0" applyNumberFormat="1" applyFont="1" applyFill="1" applyBorder="1" applyAlignment="1">
      <alignment horizontal="center" vertical="center"/>
    </xf>
    <xf numFmtId="0" fontId="36" fillId="0" borderId="7" xfId="0" applyNumberFormat="1" applyFont="1" applyFill="1" applyBorder="1" applyAlignment="1" applyProtection="1">
      <alignment horizontal="left" vertical="center"/>
    </xf>
    <xf numFmtId="0" fontId="32" fillId="0" borderId="7" xfId="0" applyNumberFormat="1" applyFont="1" applyFill="1" applyBorder="1" applyAlignment="1" applyProtection="1">
      <alignment horizontal="center" vertical="center"/>
    </xf>
    <xf numFmtId="0" fontId="44" fillId="0" borderId="7" xfId="0" applyFont="1" applyFill="1" applyBorder="1" applyAlignment="1">
      <alignment horizontal="center" vertical="center"/>
    </xf>
    <xf numFmtId="0" fontId="34" fillId="0" borderId="16" xfId="0" applyNumberFormat="1" applyFont="1" applyFill="1" applyBorder="1" applyAlignment="1" applyProtection="1">
      <alignment horizontal="left" vertical="center"/>
    </xf>
    <xf numFmtId="0" fontId="32" fillId="0" borderId="16" xfId="0" applyFont="1" applyFill="1" applyBorder="1" applyAlignment="1">
      <alignment horizontal="center" vertical="center"/>
    </xf>
    <xf numFmtId="179" fontId="32" fillId="0" borderId="16" xfId="0" applyNumberFormat="1" applyFont="1" applyFill="1" applyBorder="1" applyAlignment="1">
      <alignment horizontal="center" vertical="center"/>
    </xf>
    <xf numFmtId="0" fontId="34" fillId="0" borderId="7" xfId="0" applyNumberFormat="1" applyFont="1" applyFill="1" applyBorder="1" applyAlignment="1" applyProtection="1">
      <alignment horizontal="left" vertical="center"/>
    </xf>
    <xf numFmtId="0" fontId="34" fillId="0" borderId="21" xfId="0" applyNumberFormat="1" applyFont="1" applyFill="1" applyBorder="1" applyAlignment="1" applyProtection="1">
      <alignment horizontal="left" vertical="center"/>
    </xf>
    <xf numFmtId="0" fontId="32" fillId="0" borderId="21" xfId="0" applyNumberFormat="1" applyFont="1" applyFill="1" applyBorder="1" applyAlignment="1" applyProtection="1">
      <alignment horizontal="center" vertical="center"/>
    </xf>
    <xf numFmtId="0" fontId="33" fillId="0" borderId="7" xfId="0" applyFont="1" applyFill="1" applyBorder="1" applyAlignment="1">
      <alignment horizontal="center" vertical="center"/>
    </xf>
    <xf numFmtId="0" fontId="45" fillId="0" borderId="0" xfId="0" applyFont="1" applyFill="1" applyBorder="1" applyAlignment="1">
      <alignment horizontal="center" vertical="center"/>
    </xf>
    <xf numFmtId="0" fontId="46" fillId="0" borderId="0" xfId="0" applyFont="1" applyAlignment="1">
      <alignment horizontal="center"/>
    </xf>
    <xf numFmtId="0" fontId="47" fillId="0" borderId="0" xfId="0" applyFont="1" applyAlignment="1">
      <alignment horizontal="justify" indent="2"/>
    </xf>
    <xf numFmtId="0" fontId="47" fillId="0" borderId="0" xfId="0" applyFont="1" applyAlignment="1">
      <alignment horizontal="justify"/>
    </xf>
    <xf numFmtId="0" fontId="47" fillId="0" borderId="0" xfId="0" applyFont="1" applyAlignment="1"/>
    <xf numFmtId="0" fontId="43" fillId="0" borderId="0" xfId="0" applyFont="1" applyFill="1" applyBorder="1" applyAlignment="1">
      <alignment vertical="center"/>
    </xf>
    <xf numFmtId="0" fontId="48" fillId="0" borderId="7" xfId="0" applyFont="1" applyFill="1" applyBorder="1" applyAlignment="1">
      <alignment horizontal="center" vertical="center"/>
    </xf>
    <xf numFmtId="0" fontId="31" fillId="0" borderId="7" xfId="0" applyFont="1" applyFill="1" applyBorder="1" applyAlignment="1">
      <alignment horizontal="center" vertical="justify"/>
    </xf>
    <xf numFmtId="179" fontId="44" fillId="0" borderId="7" xfId="0" applyNumberFormat="1" applyFont="1" applyFill="1" applyBorder="1" applyAlignment="1">
      <alignment horizontal="center" vertical="center"/>
    </xf>
    <xf numFmtId="179" fontId="31" fillId="0" borderId="7" xfId="0" applyNumberFormat="1" applyFont="1" applyFill="1" applyBorder="1" applyAlignment="1">
      <alignment horizontal="center" vertical="center"/>
    </xf>
    <xf numFmtId="179" fontId="3" fillId="0" borderId="0" xfId="0" applyNumberFormat="1" applyFont="1" applyFill="1" applyBorder="1" applyAlignment="1"/>
    <xf numFmtId="0" fontId="49" fillId="0" borderId="0" xfId="0" applyFont="1" applyFill="1" applyBorder="1" applyAlignment="1">
      <alignment horizontal="center"/>
    </xf>
    <xf numFmtId="179" fontId="49" fillId="0" borderId="0" xfId="0" applyNumberFormat="1" applyFont="1" applyFill="1" applyBorder="1" applyAlignment="1">
      <alignment horizontal="center"/>
    </xf>
    <xf numFmtId="179" fontId="17" fillId="0" borderId="0" xfId="0" applyNumberFormat="1" applyFont="1" applyFill="1" applyBorder="1" applyAlignment="1">
      <alignment horizontal="right"/>
    </xf>
    <xf numFmtId="0" fontId="17" fillId="0" borderId="7" xfId="0" applyFont="1" applyFill="1" applyBorder="1" applyAlignment="1">
      <alignment horizontal="center" vertical="center" wrapText="1" shrinkToFit="1"/>
    </xf>
    <xf numFmtId="179" fontId="17" fillId="0" borderId="7" xfId="0" applyNumberFormat="1" applyFont="1" applyFill="1" applyBorder="1" applyAlignment="1">
      <alignment horizontal="center" vertical="center" shrinkToFit="1"/>
    </xf>
    <xf numFmtId="0" fontId="17" fillId="0" borderId="7" xfId="0" applyFont="1" applyFill="1" applyBorder="1" applyAlignment="1">
      <alignment horizontal="left" vertical="center" wrapText="1" shrinkToFit="1"/>
    </xf>
    <xf numFmtId="179" fontId="7" fillId="0" borderId="22" xfId="0" applyNumberFormat="1" applyFont="1" applyFill="1" applyBorder="1" applyAlignment="1">
      <alignment horizontal="right" vertical="center" shrinkToFit="1"/>
    </xf>
    <xf numFmtId="0" fontId="15" fillId="0" borderId="7" xfId="0" applyFont="1" applyFill="1" applyBorder="1" applyAlignment="1">
      <alignment horizontal="center"/>
    </xf>
    <xf numFmtId="0" fontId="0" fillId="4" borderId="0" xfId="0" applyFill="1" applyBorder="1" applyAlignment="1"/>
    <xf numFmtId="0" fontId="0" fillId="4" borderId="0" xfId="0" applyNumberFormat="1" applyFill="1" applyBorder="1" applyAlignment="1"/>
    <xf numFmtId="0" fontId="32" fillId="3" borderId="0" xfId="0" applyNumberFormat="1" applyFont="1" applyFill="1" applyBorder="1" applyAlignment="1" applyProtection="1">
      <alignment horizontal="right" vertical="center"/>
    </xf>
    <xf numFmtId="0" fontId="32" fillId="0" borderId="7" xfId="0" applyNumberFormat="1" applyFont="1" applyFill="1" applyBorder="1" applyAlignment="1">
      <alignment horizontal="center" vertical="center"/>
    </xf>
    <xf numFmtId="0" fontId="33" fillId="0" borderId="7" xfId="0" applyNumberFormat="1" applyFont="1" applyFill="1" applyBorder="1" applyAlignment="1" applyProtection="1">
      <alignment horizontal="center" vertical="center"/>
    </xf>
    <xf numFmtId="179" fontId="32" fillId="0" borderId="7" xfId="0" applyNumberFormat="1" applyFont="1" applyFill="1" applyBorder="1" applyAlignment="1" applyProtection="1">
      <alignment horizontal="center" vertical="center"/>
    </xf>
    <xf numFmtId="0" fontId="33" fillId="0" borderId="7" xfId="0" applyNumberFormat="1" applyFont="1" applyFill="1" applyBorder="1" applyAlignment="1" applyProtection="1">
      <alignment vertical="center"/>
    </xf>
    <xf numFmtId="0" fontId="32" fillId="0" borderId="7" xfId="0" applyNumberFormat="1" applyFont="1" applyFill="1" applyBorder="1" applyAlignment="1" applyProtection="1">
      <alignment vertical="center"/>
    </xf>
    <xf numFmtId="0" fontId="32" fillId="4" borderId="7" xfId="0" applyNumberFormat="1" applyFont="1" applyFill="1" applyBorder="1" applyAlignment="1" applyProtection="1">
      <alignment horizontal="center" vertical="center"/>
    </xf>
    <xf numFmtId="0" fontId="32" fillId="4" borderId="0" xfId="0" applyFont="1" applyFill="1" applyBorder="1" applyAlignment="1"/>
    <xf numFmtId="0" fontId="32" fillId="0" borderId="7" xfId="0" applyNumberFormat="1" applyFont="1" applyFill="1" applyBorder="1" applyAlignment="1" applyProtection="1">
      <alignment horizontal="left" vertical="center"/>
    </xf>
    <xf numFmtId="177" fontId="32" fillId="0" borderId="7" xfId="0" applyNumberFormat="1" applyFont="1" applyFill="1" applyBorder="1" applyAlignment="1">
      <alignment horizontal="center" vertical="center"/>
    </xf>
    <xf numFmtId="179" fontId="33" fillId="0" borderId="16" xfId="0" applyNumberFormat="1" applyFont="1" applyFill="1" applyBorder="1" applyAlignment="1" applyProtection="1">
      <alignment horizontal="center" vertical="center"/>
    </xf>
    <xf numFmtId="3" fontId="32" fillId="0" borderId="16" xfId="0" applyNumberFormat="1" applyFont="1" applyFill="1" applyBorder="1" applyAlignment="1" applyProtection="1">
      <alignment horizontal="center" vertical="center"/>
    </xf>
    <xf numFmtId="0" fontId="33" fillId="0" borderId="16" xfId="0" applyNumberFormat="1" applyFont="1" applyFill="1" applyBorder="1" applyAlignment="1" applyProtection="1">
      <alignment horizontal="left" vertical="center"/>
    </xf>
    <xf numFmtId="177" fontId="33" fillId="0" borderId="16" xfId="0" applyNumberFormat="1" applyFont="1" applyFill="1" applyBorder="1" applyAlignment="1" applyProtection="1">
      <alignment horizontal="center" vertical="center"/>
    </xf>
    <xf numFmtId="0" fontId="32" fillId="0" borderId="16" xfId="0" applyNumberFormat="1" applyFont="1" applyFill="1" applyBorder="1" applyAlignment="1" applyProtection="1">
      <alignment horizontal="left" vertical="center"/>
    </xf>
    <xf numFmtId="177" fontId="32" fillId="0" borderId="16" xfId="0" applyNumberFormat="1" applyFont="1" applyFill="1" applyBorder="1" applyAlignment="1" applyProtection="1">
      <alignment horizontal="center" vertical="center"/>
    </xf>
    <xf numFmtId="3" fontId="32" fillId="0" borderId="7" xfId="0" applyNumberFormat="1" applyFont="1" applyFill="1" applyBorder="1" applyAlignment="1" applyProtection="1">
      <alignment horizontal="left" vertical="center"/>
    </xf>
    <xf numFmtId="177" fontId="32" fillId="0" borderId="7" xfId="0" applyNumberFormat="1" applyFont="1" applyFill="1" applyBorder="1" applyAlignment="1" applyProtection="1">
      <alignment horizontal="center" vertical="center"/>
    </xf>
    <xf numFmtId="3" fontId="33" fillId="0" borderId="7" xfId="0" applyNumberFormat="1" applyFont="1" applyFill="1" applyBorder="1" applyAlignment="1" applyProtection="1">
      <alignment horizontal="left" vertical="center"/>
    </xf>
    <xf numFmtId="177" fontId="33" fillId="0" borderId="7" xfId="0" applyNumberFormat="1" applyFont="1" applyFill="1" applyBorder="1" applyAlignment="1" applyProtection="1">
      <alignment horizontal="center" vertical="center"/>
    </xf>
    <xf numFmtId="3" fontId="36" fillId="0" borderId="16" xfId="0" applyNumberFormat="1" applyFont="1" applyFill="1" applyBorder="1" applyAlignment="1" applyProtection="1">
      <alignment horizontal="left" vertical="center"/>
    </xf>
    <xf numFmtId="177" fontId="31" fillId="0" borderId="7" xfId="0" applyNumberFormat="1" applyFont="1" applyFill="1" applyBorder="1" applyAlignment="1">
      <alignment horizontal="center" vertical="center"/>
    </xf>
    <xf numFmtId="177" fontId="0" fillId="0" borderId="16" xfId="0" applyNumberFormat="1" applyFont="1" applyFill="1" applyBorder="1" applyAlignment="1" applyProtection="1">
      <alignment horizontal="center" vertical="center"/>
    </xf>
    <xf numFmtId="179" fontId="0" fillId="0" borderId="16" xfId="0" applyNumberFormat="1" applyFont="1" applyFill="1" applyBorder="1" applyAlignment="1" applyProtection="1">
      <alignment horizontal="center" vertical="center"/>
    </xf>
    <xf numFmtId="0" fontId="38" fillId="0" borderId="16" xfId="0" applyNumberFormat="1" applyFont="1" applyFill="1" applyBorder="1" applyAlignment="1" applyProtection="1">
      <alignment horizontal="left" vertical="center"/>
    </xf>
    <xf numFmtId="177" fontId="0" fillId="0" borderId="7" xfId="0" applyNumberFormat="1" applyFont="1" applyFill="1" applyBorder="1" applyAlignment="1" applyProtection="1">
      <alignment horizontal="center" vertical="center"/>
    </xf>
    <xf numFmtId="0" fontId="50" fillId="0" borderId="0" xfId="0" applyFont="1" applyAlignment="1">
      <alignment horizontal="center"/>
    </xf>
    <xf numFmtId="0" fontId="51" fillId="0" borderId="0" xfId="0" applyFont="1" applyAlignment="1">
      <alignment horizontal="center"/>
    </xf>
    <xf numFmtId="0" fontId="52" fillId="0" borderId="0" xfId="0" applyFont="1" applyAlignment="1">
      <alignment horizontal="justify"/>
    </xf>
    <xf numFmtId="0" fontId="52" fillId="0" borderId="0" xfId="0" applyFont="1" applyAlignment="1">
      <alignment horizontal="justify" indent="2"/>
    </xf>
    <xf numFmtId="0" fontId="30" fillId="0" borderId="0" xfId="0" applyFont="1" applyAlignment="1">
      <alignment horizontal="justify" indent="2"/>
    </xf>
    <xf numFmtId="0" fontId="53" fillId="0" borderId="0" xfId="0" applyFont="1" applyAlignment="1">
      <alignment horizontal="justify"/>
    </xf>
    <xf numFmtId="0" fontId="54" fillId="0" borderId="0" xfId="0" applyFont="1" applyAlignment="1">
      <alignment horizontal="justify" indent="2"/>
    </xf>
    <xf numFmtId="0" fontId="55" fillId="0" borderId="0" xfId="0" applyFont="1" applyAlignment="1">
      <alignment horizontal="justify" indent="2"/>
    </xf>
    <xf numFmtId="0" fontId="51" fillId="0" borderId="0" xfId="0" applyFont="1" applyAlignment="1">
      <alignment horizontal="justify" indent="2"/>
    </xf>
    <xf numFmtId="0" fontId="54" fillId="0" borderId="0" xfId="0" applyFont="1" applyAlignment="1">
      <alignment horizontal="left" indent="2"/>
    </xf>
    <xf numFmtId="0" fontId="56" fillId="0" borderId="0" xfId="0" applyFont="1" applyAlignment="1">
      <alignment horizontal="justify" indent="2"/>
    </xf>
    <xf numFmtId="0" fontId="57" fillId="0" borderId="0" xfId="0" applyFont="1" applyAlignment="1">
      <alignment horizontal="justify"/>
    </xf>
    <xf numFmtId="0" fontId="58" fillId="0" borderId="0" xfId="0" applyNumberFormat="1" applyFont="1" applyFill="1" applyAlignment="1" applyProtection="1">
      <alignment vertical="center"/>
    </xf>
    <xf numFmtId="0" fontId="58" fillId="0" borderId="0" xfId="0" applyNumberFormat="1" applyFont="1" applyFill="1" applyAlignment="1" applyProtection="1">
      <alignment horizontal="center" vertical="center"/>
    </xf>
    <xf numFmtId="0" fontId="0" fillId="0" borderId="0" xfId="0" applyFont="1" applyFill="1" applyAlignment="1">
      <alignment vertical="center"/>
    </xf>
    <xf numFmtId="0" fontId="0" fillId="0" borderId="7" xfId="0" applyFont="1" applyFill="1" applyBorder="1" applyAlignment="1">
      <alignment vertical="center"/>
    </xf>
    <xf numFmtId="0" fontId="0" fillId="3" borderId="7" xfId="0" applyNumberFormat="1" applyFont="1" applyFill="1" applyBorder="1" applyAlignment="1" applyProtection="1">
      <alignment horizontal="left" vertical="center"/>
    </xf>
    <xf numFmtId="0" fontId="0" fillId="0" borderId="7" xfId="0" applyFont="1" applyFill="1" applyBorder="1" applyAlignment="1">
      <alignment horizontal="left" vertical="center"/>
    </xf>
    <xf numFmtId="0" fontId="0" fillId="0" borderId="0" xfId="0" applyFont="1" applyFill="1" applyAlignment="1"/>
  </cellXfs>
  <cellStyles count="52">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_2003年人大预算表（全省）" xfId="49"/>
    <cellStyle name="常规 2" xfId="50"/>
    <cellStyle name="?鹎%U龡&amp;H齲_x0001_C铣_x0014__x0007__x0001__x0001_" xfId="51"/>
  </cellStyles>
  <tableStyles count="0" defaultTableStyle="TableStyleMedium2" defaultPivotStyle="PivotStyleLight16"/>
  <colors>
    <mruColors>
      <color rgb="00C0C0C0"/>
      <color rgb="00FFFFFF"/>
      <color rgb="00FF00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5" Type="http://schemas.openxmlformats.org/officeDocument/2006/relationships/styles" Target="styles.xml"/><Relationship Id="rId34" Type="http://schemas.openxmlformats.org/officeDocument/2006/relationships/sharedStrings" Target="sharedStrings.xml"/><Relationship Id="rId33" Type="http://schemas.openxmlformats.org/officeDocument/2006/relationships/theme" Target="theme/theme1.xml"/><Relationship Id="rId32" Type="http://schemas.openxmlformats.org/officeDocument/2006/relationships/worksheet" Target="worksheets/sheet32.xml"/><Relationship Id="rId31" Type="http://schemas.openxmlformats.org/officeDocument/2006/relationships/worksheet" Target="worksheets/sheet31.xml"/><Relationship Id="rId30" Type="http://schemas.openxmlformats.org/officeDocument/2006/relationships/worksheet" Target="worksheets/sheet30.xml"/><Relationship Id="rId3" Type="http://schemas.openxmlformats.org/officeDocument/2006/relationships/worksheet" Target="worksheets/sheet3.xml"/><Relationship Id="rId29" Type="http://schemas.openxmlformats.org/officeDocument/2006/relationships/worksheet" Target="worksheets/sheet29.xml"/><Relationship Id="rId28" Type="http://schemas.openxmlformats.org/officeDocument/2006/relationships/worksheet" Target="worksheets/sheet28.xml"/><Relationship Id="rId27" Type="http://schemas.openxmlformats.org/officeDocument/2006/relationships/worksheet" Target="worksheets/sheet27.xml"/><Relationship Id="rId26" Type="http://schemas.openxmlformats.org/officeDocument/2006/relationships/worksheet" Target="worksheets/sheet26.xml"/><Relationship Id="rId25" Type="http://schemas.openxmlformats.org/officeDocument/2006/relationships/worksheet" Target="worksheets/sheet25.xml"/><Relationship Id="rId24" Type="http://schemas.openxmlformats.org/officeDocument/2006/relationships/worksheet" Target="worksheets/sheet24.xml"/><Relationship Id="rId23" Type="http://schemas.openxmlformats.org/officeDocument/2006/relationships/worksheet" Target="worksheets/sheet23.xml"/><Relationship Id="rId22" Type="http://schemas.openxmlformats.org/officeDocument/2006/relationships/worksheet" Target="worksheets/sheet22.xml"/><Relationship Id="rId21" Type="http://schemas.openxmlformats.org/officeDocument/2006/relationships/worksheet" Target="worksheets/sheet2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32"/>
  <sheetViews>
    <sheetView tabSelected="1" workbookViewId="0">
      <selection activeCell="C5" sqref="C5"/>
    </sheetView>
  </sheetViews>
  <sheetFormatPr defaultColWidth="8.8" defaultRowHeight="14.25" outlineLevelCol="2"/>
  <cols>
    <col min="2" max="2" width="6.3" customWidth="1"/>
    <col min="3" max="3" width="62.2" customWidth="1"/>
  </cols>
  <sheetData>
    <row r="1" ht="25.5" spans="1:3">
      <c r="A1" s="202"/>
      <c r="B1" s="203" t="s">
        <v>0</v>
      </c>
      <c r="C1" s="203"/>
    </row>
    <row r="2" ht="27" customHeight="1" spans="1:3">
      <c r="A2" s="204"/>
      <c r="B2" s="43">
        <v>1</v>
      </c>
      <c r="C2" s="205" t="s">
        <v>1</v>
      </c>
    </row>
    <row r="3" ht="27" customHeight="1" spans="1:3">
      <c r="A3" s="204"/>
      <c r="B3" s="43">
        <v>2</v>
      </c>
      <c r="C3" s="206" t="s">
        <v>2</v>
      </c>
    </row>
    <row r="4" ht="27" customHeight="1" spans="1:3">
      <c r="A4" s="204"/>
      <c r="B4" s="43">
        <v>3</v>
      </c>
      <c r="C4" s="206" t="s">
        <v>3</v>
      </c>
    </row>
    <row r="5" ht="27" customHeight="1" spans="1:3">
      <c r="A5" s="204"/>
      <c r="B5" s="43">
        <v>4</v>
      </c>
      <c r="C5" s="206" t="s">
        <v>4</v>
      </c>
    </row>
    <row r="6" ht="27" customHeight="1" spans="1:3">
      <c r="A6" s="204"/>
      <c r="B6" s="43">
        <v>5</v>
      </c>
      <c r="C6" s="206" t="s">
        <v>5</v>
      </c>
    </row>
    <row r="7" ht="27" customHeight="1" spans="1:3">
      <c r="A7" s="204"/>
      <c r="B7" s="43">
        <v>6</v>
      </c>
      <c r="C7" s="206" t="s">
        <v>6</v>
      </c>
    </row>
    <row r="8" ht="27" customHeight="1" spans="1:3">
      <c r="A8" s="204"/>
      <c r="B8" s="43">
        <v>7</v>
      </c>
      <c r="C8" s="206" t="s">
        <v>7</v>
      </c>
    </row>
    <row r="9" ht="27" customHeight="1" spans="1:3">
      <c r="A9" s="204"/>
      <c r="B9" s="43">
        <v>8</v>
      </c>
      <c r="C9" s="206" t="s">
        <v>8</v>
      </c>
    </row>
    <row r="10" ht="27" customHeight="1" spans="1:3">
      <c r="A10" s="204"/>
      <c r="B10" s="43">
        <v>9</v>
      </c>
      <c r="C10" s="206" t="s">
        <v>9</v>
      </c>
    </row>
    <row r="11" ht="27" customHeight="1" spans="1:3">
      <c r="A11" s="204"/>
      <c r="B11" s="43">
        <v>10</v>
      </c>
      <c r="C11" s="206" t="s">
        <v>10</v>
      </c>
    </row>
    <row r="12" ht="27" customHeight="1" spans="1:3">
      <c r="A12" s="204"/>
      <c r="B12" s="43">
        <v>11</v>
      </c>
      <c r="C12" s="206" t="s">
        <v>11</v>
      </c>
    </row>
    <row r="13" ht="27" customHeight="1" spans="1:3">
      <c r="A13" s="204"/>
      <c r="B13" s="43">
        <v>12</v>
      </c>
      <c r="C13" s="206" t="s">
        <v>12</v>
      </c>
    </row>
    <row r="14" ht="27" customHeight="1" spans="1:3">
      <c r="A14" s="204"/>
      <c r="B14" s="43">
        <v>13</v>
      </c>
      <c r="C14" s="206" t="s">
        <v>13</v>
      </c>
    </row>
    <row r="15" ht="27" customHeight="1" spans="1:3">
      <c r="A15" s="204"/>
      <c r="B15" s="43">
        <v>14</v>
      </c>
      <c r="C15" s="206" t="s">
        <v>14</v>
      </c>
    </row>
    <row r="16" ht="27" customHeight="1" spans="1:3">
      <c r="A16" s="204"/>
      <c r="B16" s="43">
        <v>15</v>
      </c>
      <c r="C16" s="206" t="s">
        <v>15</v>
      </c>
    </row>
    <row r="17" ht="27" customHeight="1" spans="1:3">
      <c r="A17" s="204"/>
      <c r="B17" s="43">
        <v>16</v>
      </c>
      <c r="C17" s="206" t="s">
        <v>16</v>
      </c>
    </row>
    <row r="18" ht="27" customHeight="1" spans="1:3">
      <c r="A18" s="204"/>
      <c r="B18" s="43">
        <v>17</v>
      </c>
      <c r="C18" s="206" t="s">
        <v>17</v>
      </c>
    </row>
    <row r="19" ht="27" customHeight="1" spans="1:3">
      <c r="A19" s="204"/>
      <c r="B19" s="43">
        <v>18</v>
      </c>
      <c r="C19" s="206" t="s">
        <v>18</v>
      </c>
    </row>
    <row r="20" ht="27" customHeight="1" spans="1:3">
      <c r="A20" s="204"/>
      <c r="B20" s="43">
        <v>19</v>
      </c>
      <c r="C20" s="206" t="s">
        <v>19</v>
      </c>
    </row>
    <row r="21" ht="27" customHeight="1" spans="1:3">
      <c r="A21" s="204"/>
      <c r="B21" s="43">
        <v>20</v>
      </c>
      <c r="C21" s="205" t="s">
        <v>20</v>
      </c>
    </row>
    <row r="22" ht="27" customHeight="1" spans="1:3">
      <c r="A22" s="204"/>
      <c r="B22" s="43">
        <v>21</v>
      </c>
      <c r="C22" s="207" t="s">
        <v>21</v>
      </c>
    </row>
    <row r="23" ht="27" customHeight="1" spans="1:3">
      <c r="A23" s="208"/>
      <c r="B23" s="43">
        <v>22</v>
      </c>
      <c r="C23" s="207" t="s">
        <v>22</v>
      </c>
    </row>
    <row r="24" ht="27" customHeight="1" spans="1:3">
      <c r="A24" s="208"/>
      <c r="B24" s="43">
        <v>23</v>
      </c>
      <c r="C24" s="207" t="s">
        <v>23</v>
      </c>
    </row>
    <row r="25" ht="27" customHeight="1" spans="1:3">
      <c r="A25" s="208"/>
      <c r="B25" s="43">
        <v>24</v>
      </c>
      <c r="C25" s="207" t="s">
        <v>24</v>
      </c>
    </row>
    <row r="26" ht="27" customHeight="1" spans="1:3">
      <c r="A26" s="208"/>
      <c r="B26" s="43">
        <v>25</v>
      </c>
      <c r="C26" s="207" t="s">
        <v>25</v>
      </c>
    </row>
    <row r="27" ht="27" customHeight="1" spans="1:3">
      <c r="A27" s="208"/>
      <c r="B27" s="43">
        <v>26</v>
      </c>
      <c r="C27" s="207" t="s">
        <v>26</v>
      </c>
    </row>
    <row r="28" ht="27" customHeight="1" spans="1:3">
      <c r="A28" s="208"/>
      <c r="B28" s="43">
        <v>27</v>
      </c>
      <c r="C28" s="207" t="s">
        <v>27</v>
      </c>
    </row>
    <row r="29" ht="27" customHeight="1" spans="1:3">
      <c r="A29" s="208"/>
      <c r="B29" s="43">
        <v>28</v>
      </c>
      <c r="C29" s="207" t="s">
        <v>28</v>
      </c>
    </row>
    <row r="30" ht="27" customHeight="1" spans="1:3">
      <c r="A30" s="208"/>
      <c r="B30" s="43">
        <v>29</v>
      </c>
      <c r="C30" s="207" t="s">
        <v>29</v>
      </c>
    </row>
    <row r="31" ht="27" customHeight="1" spans="1:3">
      <c r="A31" s="208"/>
      <c r="B31" s="43">
        <v>30</v>
      </c>
      <c r="C31" s="207" t="s">
        <v>30</v>
      </c>
    </row>
    <row r="32" ht="27" customHeight="1" spans="1:3">
      <c r="A32" s="208"/>
      <c r="B32" s="43">
        <v>31</v>
      </c>
      <c r="C32" s="207" t="s">
        <v>31</v>
      </c>
    </row>
  </sheetData>
  <mergeCells count="1">
    <mergeCell ref="B1:C1"/>
  </mergeCells>
  <pageMargins left="0.75" right="0.75" top="1" bottom="1" header="0.5" footer="0.5"/>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60"/>
  <sheetViews>
    <sheetView workbookViewId="0">
      <selection activeCell="A6" sqref="A6"/>
    </sheetView>
  </sheetViews>
  <sheetFormatPr defaultColWidth="8.8" defaultRowHeight="14.25"/>
  <cols>
    <col min="1" max="1" width="150.6" style="85" customWidth="1"/>
    <col min="2" max="16384" width="8.8" style="85"/>
  </cols>
  <sheetData>
    <row r="1" ht="28.5" spans="1:1">
      <c r="A1" s="190" t="s">
        <v>32</v>
      </c>
    </row>
    <row r="2" ht="28.5" spans="1:1">
      <c r="A2" s="190" t="s">
        <v>33</v>
      </c>
    </row>
    <row r="3" ht="20.25" spans="1:1">
      <c r="A3" s="191" t="s">
        <v>34</v>
      </c>
    </row>
    <row r="4" ht="20.25" spans="1:1">
      <c r="A4" s="191" t="s">
        <v>35</v>
      </c>
    </row>
    <row r="5" ht="20.25" spans="1:1">
      <c r="A5" s="191" t="s">
        <v>36</v>
      </c>
    </row>
    <row r="6" ht="20.25" spans="1:1">
      <c r="A6" s="192" t="s">
        <v>34</v>
      </c>
    </row>
    <row r="7" ht="20.25" spans="1:1">
      <c r="A7" s="192" t="s">
        <v>37</v>
      </c>
    </row>
    <row r="8" ht="40.5" spans="1:1">
      <c r="A8" s="193" t="s">
        <v>38</v>
      </c>
    </row>
    <row r="9" ht="20.25" spans="1:1">
      <c r="A9" s="194" t="s">
        <v>39</v>
      </c>
    </row>
    <row r="10" ht="60.75" spans="1:1">
      <c r="A10" s="193" t="s">
        <v>40</v>
      </c>
    </row>
    <row r="11" ht="20.25" spans="1:1">
      <c r="A11" s="195" t="s">
        <v>41</v>
      </c>
    </row>
    <row r="12" ht="20.25" spans="1:1">
      <c r="A12" s="196" t="s">
        <v>42</v>
      </c>
    </row>
    <row r="13" ht="101.25" spans="1:1">
      <c r="A13" s="193" t="s">
        <v>43</v>
      </c>
    </row>
    <row r="14" ht="40.5" spans="1:1">
      <c r="A14" s="193" t="s">
        <v>44</v>
      </c>
    </row>
    <row r="15" ht="333" customHeight="1" spans="1:1">
      <c r="A15" s="193" t="s">
        <v>45</v>
      </c>
    </row>
    <row r="16" ht="270" customHeight="1" spans="1:1">
      <c r="A16" s="197" t="s">
        <v>46</v>
      </c>
    </row>
    <row r="17" ht="40.5" spans="1:1">
      <c r="A17" s="197" t="s">
        <v>47</v>
      </c>
    </row>
    <row r="18" ht="20.25" spans="1:1">
      <c r="A18" s="193" t="s">
        <v>48</v>
      </c>
    </row>
    <row r="19" ht="88" customHeight="1" spans="1:1">
      <c r="A19" s="193" t="s">
        <v>49</v>
      </c>
    </row>
    <row r="20" ht="60.75" spans="1:1">
      <c r="A20" s="196" t="s">
        <v>50</v>
      </c>
    </row>
    <row r="21" ht="20.25" spans="1:1">
      <c r="A21" s="196" t="s">
        <v>51</v>
      </c>
    </row>
    <row r="22" ht="40.5" spans="1:1">
      <c r="A22" s="196" t="s">
        <v>52</v>
      </c>
    </row>
    <row r="23" ht="81" spans="1:1">
      <c r="A23" s="196" t="s">
        <v>53</v>
      </c>
    </row>
    <row r="24" ht="110" customHeight="1" spans="1:1">
      <c r="A24" s="196" t="s">
        <v>54</v>
      </c>
    </row>
    <row r="25" ht="93" customHeight="1" spans="1:1">
      <c r="A25" s="193" t="s">
        <v>55</v>
      </c>
    </row>
    <row r="26" ht="69" customHeight="1" spans="1:1">
      <c r="A26" s="196" t="s">
        <v>56</v>
      </c>
    </row>
    <row r="27" ht="20.25" spans="1:1">
      <c r="A27" s="193" t="s">
        <v>57</v>
      </c>
    </row>
    <row r="28" ht="20.25" spans="1:1">
      <c r="A28" s="196" t="s">
        <v>58</v>
      </c>
    </row>
    <row r="29" ht="94" customHeight="1" spans="1:1">
      <c r="A29" s="193" t="s">
        <v>59</v>
      </c>
    </row>
    <row r="30" ht="72" customHeight="1" spans="1:1">
      <c r="A30" s="198" t="s">
        <v>60</v>
      </c>
    </row>
    <row r="31" ht="20.25" spans="1:1">
      <c r="A31" s="193" t="s">
        <v>61</v>
      </c>
    </row>
    <row r="32" ht="87" customHeight="1" spans="1:1">
      <c r="A32" s="193" t="s">
        <v>62</v>
      </c>
    </row>
    <row r="33" ht="40.5" spans="1:1">
      <c r="A33" s="193" t="s">
        <v>63</v>
      </c>
    </row>
    <row r="34" ht="71" customHeight="1" spans="1:1">
      <c r="A34" s="198" t="s">
        <v>64</v>
      </c>
    </row>
    <row r="35" ht="230" customHeight="1" spans="1:1">
      <c r="A35" s="193" t="s">
        <v>65</v>
      </c>
    </row>
    <row r="36" ht="93" customHeight="1" spans="1:1">
      <c r="A36" s="196" t="s">
        <v>66</v>
      </c>
    </row>
    <row r="37" ht="141.75" spans="1:1">
      <c r="A37" s="196" t="s">
        <v>67</v>
      </c>
    </row>
    <row r="38" ht="141.75" spans="1:1">
      <c r="A38" s="196" t="s">
        <v>68</v>
      </c>
    </row>
    <row r="39" ht="121.5" spans="1:1">
      <c r="A39" s="196" t="s">
        <v>69</v>
      </c>
    </row>
    <row r="40" ht="20.25" spans="1:1">
      <c r="A40" s="194" t="s">
        <v>70</v>
      </c>
    </row>
    <row r="41" ht="40.5" spans="1:1">
      <c r="A41" s="193" t="s">
        <v>71</v>
      </c>
    </row>
    <row r="42" ht="20.25" spans="1:1">
      <c r="A42" s="193" t="s">
        <v>72</v>
      </c>
    </row>
    <row r="43" ht="130" customHeight="1" spans="1:1">
      <c r="A43" s="193" t="s">
        <v>73</v>
      </c>
    </row>
    <row r="44" ht="91" customHeight="1" spans="1:1">
      <c r="A44" s="193" t="s">
        <v>74</v>
      </c>
    </row>
    <row r="45" ht="20.25" spans="1:1">
      <c r="A45" s="193" t="s">
        <v>75</v>
      </c>
    </row>
    <row r="46" ht="66" customHeight="1" spans="1:1">
      <c r="A46" s="193" t="s">
        <v>76</v>
      </c>
    </row>
    <row r="47" ht="40.5" spans="1:1">
      <c r="A47" s="193" t="s">
        <v>77</v>
      </c>
    </row>
    <row r="48" ht="81" spans="1:1">
      <c r="A48" s="193" t="s">
        <v>78</v>
      </c>
    </row>
    <row r="49" ht="152" customHeight="1" spans="1:1">
      <c r="A49" s="194" t="s">
        <v>79</v>
      </c>
    </row>
    <row r="50" ht="81" spans="1:1">
      <c r="A50" s="193" t="s">
        <v>80</v>
      </c>
    </row>
    <row r="51" ht="50" customHeight="1" spans="1:1">
      <c r="A51" s="199" t="s">
        <v>81</v>
      </c>
    </row>
    <row r="52" ht="20.25" spans="1:1">
      <c r="A52" s="199" t="s">
        <v>82</v>
      </c>
    </row>
    <row r="53" ht="69" customHeight="1" spans="1:1">
      <c r="A53" s="196" t="s">
        <v>83</v>
      </c>
    </row>
    <row r="54" ht="51" customHeight="1" spans="1:1">
      <c r="A54" s="199" t="s">
        <v>84</v>
      </c>
    </row>
    <row r="55" ht="60.75" spans="1:1">
      <c r="A55" s="196" t="s">
        <v>85</v>
      </c>
    </row>
    <row r="56" ht="60.75" spans="1:1">
      <c r="A56" s="196" t="s">
        <v>86</v>
      </c>
    </row>
    <row r="57" ht="60.75" spans="1:1">
      <c r="A57" s="196" t="s">
        <v>87</v>
      </c>
    </row>
    <row r="58" ht="60.75" spans="1:1">
      <c r="A58" s="193" t="s">
        <v>88</v>
      </c>
    </row>
    <row r="59" ht="20.25" spans="1:1">
      <c r="A59" s="200" t="s">
        <v>89</v>
      </c>
    </row>
    <row r="60" spans="1:1">
      <c r="A60" s="201" t="s">
        <v>90</v>
      </c>
    </row>
  </sheetData>
  <pageMargins left="0.75" right="0.75" top="1" bottom="1" header="0.5" footer="0.5"/>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25"/>
  <sheetViews>
    <sheetView showGridLines="0" showZeros="0" workbookViewId="0">
      <selection activeCell="E25" sqref="E25"/>
    </sheetView>
  </sheetViews>
  <sheetFormatPr defaultColWidth="9" defaultRowHeight="14.25" outlineLevelCol="6"/>
  <cols>
    <col min="1" max="1" width="23.375" style="2" customWidth="1"/>
    <col min="2" max="3" width="14.5" style="2" customWidth="1"/>
    <col min="4" max="4" width="16.5" style="2" customWidth="1"/>
    <col min="5" max="7" width="14.5" style="2" customWidth="1"/>
    <col min="8" max="16384" width="9" style="2"/>
  </cols>
  <sheetData>
    <row r="1" s="2" customFormat="1" ht="24.75" customHeight="1" spans="1:7">
      <c r="A1" s="73" t="s">
        <v>2</v>
      </c>
      <c r="B1" s="73"/>
      <c r="C1" s="73"/>
      <c r="D1" s="73"/>
      <c r="E1" s="73"/>
      <c r="F1" s="73"/>
      <c r="G1" s="73"/>
    </row>
    <row r="2" s="2" customFormat="1" spans="7:7">
      <c r="G2" s="74" t="s">
        <v>91</v>
      </c>
    </row>
    <row r="3" s="2" customFormat="1" ht="28.5" customHeight="1" spans="1:7">
      <c r="A3" s="82" t="s">
        <v>92</v>
      </c>
      <c r="B3" s="82" t="s">
        <v>93</v>
      </c>
      <c r="C3" s="82" t="s">
        <v>94</v>
      </c>
      <c r="D3" s="82" t="s">
        <v>95</v>
      </c>
      <c r="E3" s="82" t="s">
        <v>96</v>
      </c>
      <c r="F3" s="150" t="s">
        <v>97</v>
      </c>
      <c r="G3" s="150" t="s">
        <v>98</v>
      </c>
    </row>
    <row r="4" s="2" customFormat="1" ht="21" customHeight="1" spans="1:7">
      <c r="A4" s="184" t="s">
        <v>99</v>
      </c>
      <c r="B4" s="185">
        <v>65367</v>
      </c>
      <c r="C4" s="186">
        <v>74535</v>
      </c>
      <c r="D4" s="186">
        <v>74535</v>
      </c>
      <c r="E4" s="185">
        <v>69581</v>
      </c>
      <c r="F4" s="187">
        <f t="shared" ref="F4:F25" si="0">E4/D4*100</f>
        <v>93.3534581069296</v>
      </c>
      <c r="G4" s="152">
        <f t="shared" ref="G4:G25" si="1">E4/B4*100</f>
        <v>106.446677987364</v>
      </c>
    </row>
    <row r="5" s="2" customFormat="1" ht="21" customHeight="1" spans="1:7">
      <c r="A5" s="82" t="s">
        <v>100</v>
      </c>
      <c r="B5" s="185">
        <v>35837</v>
      </c>
      <c r="C5" s="185">
        <v>47495</v>
      </c>
      <c r="D5" s="185">
        <v>47495</v>
      </c>
      <c r="E5" s="185">
        <v>43341</v>
      </c>
      <c r="F5" s="187">
        <f t="shared" si="0"/>
        <v>91.253816191178</v>
      </c>
      <c r="G5" s="152">
        <f t="shared" si="1"/>
        <v>120.939252727628</v>
      </c>
    </row>
    <row r="6" s="2" customFormat="1" ht="21" customHeight="1" spans="1:7">
      <c r="A6" s="82" t="s">
        <v>101</v>
      </c>
      <c r="B6" s="185">
        <v>8765</v>
      </c>
      <c r="C6" s="185">
        <v>7280</v>
      </c>
      <c r="D6" s="185">
        <v>7280</v>
      </c>
      <c r="E6" s="185">
        <v>6658</v>
      </c>
      <c r="F6" s="187">
        <f t="shared" si="0"/>
        <v>91.456043956044</v>
      </c>
      <c r="G6" s="152">
        <f t="shared" si="1"/>
        <v>75.9612093553908</v>
      </c>
    </row>
    <row r="7" s="2" customFormat="1" ht="21" customHeight="1" spans="1:7">
      <c r="A7" s="82" t="s">
        <v>102</v>
      </c>
      <c r="B7" s="185">
        <v>997</v>
      </c>
      <c r="C7" s="185">
        <v>1120</v>
      </c>
      <c r="D7" s="185">
        <v>1120</v>
      </c>
      <c r="E7" s="185">
        <v>1763</v>
      </c>
      <c r="F7" s="187">
        <f t="shared" si="0"/>
        <v>157.410714285714</v>
      </c>
      <c r="G7" s="152">
        <f t="shared" si="1"/>
        <v>176.830491474423</v>
      </c>
    </row>
    <row r="8" s="2" customFormat="1" ht="21" customHeight="1" spans="1:7">
      <c r="A8" s="82" t="s">
        <v>103</v>
      </c>
      <c r="B8" s="185">
        <v>7175</v>
      </c>
      <c r="C8" s="185">
        <v>7600</v>
      </c>
      <c r="D8" s="185">
        <v>7600</v>
      </c>
      <c r="E8" s="185">
        <v>5663</v>
      </c>
      <c r="F8" s="187">
        <f t="shared" si="0"/>
        <v>74.5131578947368</v>
      </c>
      <c r="G8" s="152">
        <f t="shared" si="1"/>
        <v>78.9268292682927</v>
      </c>
    </row>
    <row r="9" s="2" customFormat="1" ht="21" customHeight="1" spans="1:7">
      <c r="A9" s="184" t="s">
        <v>104</v>
      </c>
      <c r="B9" s="185">
        <v>17590</v>
      </c>
      <c r="C9" s="186">
        <v>15050</v>
      </c>
      <c r="D9" s="186">
        <v>15050</v>
      </c>
      <c r="E9" s="185">
        <v>20237</v>
      </c>
      <c r="F9" s="187">
        <f t="shared" si="0"/>
        <v>134.46511627907</v>
      </c>
      <c r="G9" s="152">
        <f t="shared" si="1"/>
        <v>115.048322910745</v>
      </c>
    </row>
    <row r="10" s="2" customFormat="1" ht="21" customHeight="1" spans="1:7">
      <c r="A10" s="82" t="s">
        <v>105</v>
      </c>
      <c r="B10" s="185">
        <v>4898</v>
      </c>
      <c r="C10" s="185">
        <v>5000</v>
      </c>
      <c r="D10" s="185">
        <v>5000</v>
      </c>
      <c r="E10" s="185">
        <v>4036</v>
      </c>
      <c r="F10" s="187">
        <f t="shared" si="0"/>
        <v>80.72</v>
      </c>
      <c r="G10" s="152">
        <f t="shared" si="1"/>
        <v>82.4009799918334</v>
      </c>
    </row>
    <row r="11" s="2" customFormat="1" ht="21" customHeight="1" spans="1:7">
      <c r="A11" s="82" t="s">
        <v>106</v>
      </c>
      <c r="B11" s="185">
        <v>959</v>
      </c>
      <c r="C11" s="185">
        <v>2500</v>
      </c>
      <c r="D11" s="185">
        <v>2500</v>
      </c>
      <c r="E11" s="185">
        <v>3526</v>
      </c>
      <c r="F11" s="187">
        <f t="shared" si="0"/>
        <v>141.04</v>
      </c>
      <c r="G11" s="152">
        <f t="shared" si="1"/>
        <v>367.674661105318</v>
      </c>
    </row>
    <row r="12" s="2" customFormat="1" ht="21" customHeight="1" spans="1:7">
      <c r="A12" s="82" t="s">
        <v>107</v>
      </c>
      <c r="B12" s="185">
        <v>2847</v>
      </c>
      <c r="C12" s="185">
        <v>3000</v>
      </c>
      <c r="D12" s="185">
        <v>3000</v>
      </c>
      <c r="E12" s="185">
        <v>9110</v>
      </c>
      <c r="F12" s="187">
        <f t="shared" si="0"/>
        <v>303.666666666667</v>
      </c>
      <c r="G12" s="152">
        <f t="shared" si="1"/>
        <v>319.985950122936</v>
      </c>
    </row>
    <row r="13" s="2" customFormat="1" ht="21" customHeight="1" spans="1:7">
      <c r="A13" s="82" t="s">
        <v>108</v>
      </c>
      <c r="B13" s="185">
        <v>8743</v>
      </c>
      <c r="C13" s="185">
        <v>4400</v>
      </c>
      <c r="D13" s="185">
        <v>4400</v>
      </c>
      <c r="E13" s="185">
        <v>3406</v>
      </c>
      <c r="F13" s="187">
        <f t="shared" si="0"/>
        <v>77.4090909090909</v>
      </c>
      <c r="G13" s="152">
        <f t="shared" si="1"/>
        <v>38.9568797895459</v>
      </c>
    </row>
    <row r="14" s="2" customFormat="1" ht="21" customHeight="1" spans="1:7">
      <c r="A14" s="82" t="s">
        <v>109</v>
      </c>
      <c r="B14" s="185">
        <v>143</v>
      </c>
      <c r="C14" s="185">
        <v>150</v>
      </c>
      <c r="D14" s="185">
        <v>150</v>
      </c>
      <c r="E14" s="185">
        <v>159</v>
      </c>
      <c r="F14" s="187">
        <f t="shared" si="0"/>
        <v>106</v>
      </c>
      <c r="G14" s="152">
        <f t="shared" si="1"/>
        <v>111.188811188811</v>
      </c>
    </row>
    <row r="15" s="2" customFormat="1" ht="21" customHeight="1" spans="1:7">
      <c r="A15" s="135" t="s">
        <v>110</v>
      </c>
      <c r="B15" s="185">
        <v>82957</v>
      </c>
      <c r="C15" s="185">
        <f>C4+C9</f>
        <v>89585</v>
      </c>
      <c r="D15" s="185">
        <v>89585</v>
      </c>
      <c r="E15" s="185">
        <f>E4+E9</f>
        <v>89818</v>
      </c>
      <c r="F15" s="187">
        <f t="shared" si="0"/>
        <v>100.260088184406</v>
      </c>
      <c r="G15" s="152">
        <f t="shared" si="1"/>
        <v>108.27054980291</v>
      </c>
    </row>
    <row r="16" s="2" customFormat="1" ht="21" customHeight="1" spans="1:7">
      <c r="A16" s="127" t="s">
        <v>111</v>
      </c>
      <c r="B16" s="186">
        <v>145601</v>
      </c>
      <c r="C16" s="186">
        <v>94942</v>
      </c>
      <c r="D16" s="186">
        <v>94942</v>
      </c>
      <c r="E16" s="186">
        <v>152460</v>
      </c>
      <c r="F16" s="187">
        <f t="shared" si="0"/>
        <v>160.582250215921</v>
      </c>
      <c r="G16" s="152">
        <f t="shared" si="1"/>
        <v>104.710819293824</v>
      </c>
    </row>
    <row r="17" s="2" customFormat="1" ht="21" customHeight="1" spans="1:7">
      <c r="A17" s="188" t="s">
        <v>112</v>
      </c>
      <c r="B17" s="186">
        <v>11086</v>
      </c>
      <c r="C17" s="186">
        <v>11086</v>
      </c>
      <c r="D17" s="186">
        <v>11086</v>
      </c>
      <c r="E17" s="186">
        <v>11086</v>
      </c>
      <c r="F17" s="187">
        <f t="shared" si="0"/>
        <v>100</v>
      </c>
      <c r="G17" s="152">
        <f t="shared" si="1"/>
        <v>100</v>
      </c>
    </row>
    <row r="18" s="2" customFormat="1" ht="21" customHeight="1" spans="1:7">
      <c r="A18" s="188" t="s">
        <v>113</v>
      </c>
      <c r="B18" s="186">
        <v>117212</v>
      </c>
      <c r="C18" s="186">
        <v>81393</v>
      </c>
      <c r="D18" s="186">
        <v>81393</v>
      </c>
      <c r="E18" s="186">
        <v>124259</v>
      </c>
      <c r="F18" s="187">
        <f t="shared" si="0"/>
        <v>152.665462631922</v>
      </c>
      <c r="G18" s="152">
        <f t="shared" si="1"/>
        <v>106.01218305293</v>
      </c>
    </row>
    <row r="19" s="2" customFormat="1" ht="21" customHeight="1" spans="1:7">
      <c r="A19" s="188" t="s">
        <v>114</v>
      </c>
      <c r="B19" s="186">
        <v>17303</v>
      </c>
      <c r="C19" s="186">
        <v>2463</v>
      </c>
      <c r="D19" s="186">
        <v>2463</v>
      </c>
      <c r="E19" s="186">
        <v>17115</v>
      </c>
      <c r="F19" s="187">
        <f t="shared" si="0"/>
        <v>694.884287454324</v>
      </c>
      <c r="G19" s="152">
        <f t="shared" si="1"/>
        <v>98.9134832110039</v>
      </c>
    </row>
    <row r="20" s="2" customFormat="1" ht="21" customHeight="1" spans="1:7">
      <c r="A20" s="127" t="s">
        <v>115</v>
      </c>
      <c r="B20" s="186">
        <v>24451</v>
      </c>
      <c r="C20" s="186">
        <v>8300</v>
      </c>
      <c r="D20" s="186">
        <v>8300</v>
      </c>
      <c r="E20" s="186">
        <v>22540</v>
      </c>
      <c r="F20" s="187">
        <f t="shared" si="0"/>
        <v>271.566265060241</v>
      </c>
      <c r="G20" s="152">
        <f t="shared" si="1"/>
        <v>92.184368737475</v>
      </c>
    </row>
    <row r="21" s="2" customFormat="1" ht="21" customHeight="1" spans="1:7">
      <c r="A21" s="127" t="s">
        <v>116</v>
      </c>
      <c r="B21" s="186"/>
      <c r="C21" s="186"/>
      <c r="D21" s="186"/>
      <c r="E21" s="186"/>
      <c r="F21" s="187" t="e">
        <f t="shared" si="0"/>
        <v>#DIV/0!</v>
      </c>
      <c r="G21" s="152" t="e">
        <f t="shared" si="1"/>
        <v>#DIV/0!</v>
      </c>
    </row>
    <row r="22" s="2" customFormat="1" ht="21" customHeight="1" spans="1:7">
      <c r="A22" s="133" t="s">
        <v>117</v>
      </c>
      <c r="B22" s="189">
        <v>4266</v>
      </c>
      <c r="C22" s="189">
        <v>39000</v>
      </c>
      <c r="D22" s="189">
        <v>39000</v>
      </c>
      <c r="E22" s="189">
        <v>39019</v>
      </c>
      <c r="F22" s="187">
        <f t="shared" si="0"/>
        <v>100.048717948718</v>
      </c>
      <c r="G22" s="152">
        <f t="shared" si="1"/>
        <v>914.650726676043</v>
      </c>
    </row>
    <row r="23" s="2" customFormat="1" ht="21" customHeight="1" spans="1:7">
      <c r="A23" s="127" t="s">
        <v>118</v>
      </c>
      <c r="B23" s="186">
        <v>10993</v>
      </c>
      <c r="C23" s="186">
        <v>13426</v>
      </c>
      <c r="D23" s="186">
        <v>13426</v>
      </c>
      <c r="E23" s="186">
        <v>13426</v>
      </c>
      <c r="F23" s="187">
        <f t="shared" si="0"/>
        <v>100</v>
      </c>
      <c r="G23" s="152">
        <f t="shared" si="1"/>
        <v>122.132265987447</v>
      </c>
    </row>
    <row r="24" s="2" customFormat="1" ht="21" customHeight="1" spans="1:7">
      <c r="A24" s="127" t="s">
        <v>119</v>
      </c>
      <c r="B24" s="186">
        <v>77476</v>
      </c>
      <c r="C24" s="186">
        <v>51989</v>
      </c>
      <c r="D24" s="186">
        <v>51989</v>
      </c>
      <c r="E24" s="186">
        <v>48386</v>
      </c>
      <c r="F24" s="187">
        <f t="shared" si="0"/>
        <v>93.069687818577</v>
      </c>
      <c r="G24" s="152">
        <f t="shared" si="1"/>
        <v>62.452888636481</v>
      </c>
    </row>
    <row r="25" s="2" customFormat="1" ht="21" customHeight="1" spans="1:7">
      <c r="A25" s="135" t="s">
        <v>120</v>
      </c>
      <c r="B25" s="185">
        <v>345744</v>
      </c>
      <c r="C25" s="185">
        <f>C15+C16+C20+C21+C22+C23+C24</f>
        <v>297242</v>
      </c>
      <c r="D25" s="185">
        <v>297242</v>
      </c>
      <c r="E25" s="185">
        <f>E15+E16+E20+E21+E22+E23+E24</f>
        <v>365649</v>
      </c>
      <c r="F25" s="187">
        <f t="shared" si="0"/>
        <v>123.013907859589</v>
      </c>
      <c r="G25" s="152">
        <f t="shared" si="1"/>
        <v>105.757149798695</v>
      </c>
    </row>
  </sheetData>
  <mergeCells count="1">
    <mergeCell ref="A1:G1"/>
  </mergeCells>
  <printOptions horizontalCentered="1"/>
  <pageMargins left="0.45" right="0.44" top="0.36" bottom="0.59" header="0.19" footer="0.34"/>
  <pageSetup paperSize="9" orientation="portrait" horizontalDpi="600" verticalDpi="600"/>
  <headerFooter alignWithMargins="0">
    <oddFooter>&amp;C1</oddFooter>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36"/>
  <sheetViews>
    <sheetView topLeftCell="A8" workbookViewId="0">
      <selection activeCell="D24" sqref="D24:D25"/>
    </sheetView>
  </sheetViews>
  <sheetFormatPr defaultColWidth="9" defaultRowHeight="14.25" outlineLevelCol="6"/>
  <cols>
    <col min="1" max="1" width="26.75" style="2"/>
    <col min="2" max="3" width="13.875" style="2"/>
    <col min="4" max="4" width="18.375" style="2"/>
    <col min="5" max="5" width="13.875" style="2"/>
    <col min="6" max="7" width="14" style="2" customWidth="1"/>
    <col min="8" max="16384" width="9" style="2"/>
  </cols>
  <sheetData>
    <row r="1" s="2" customFormat="1" ht="24.75" customHeight="1" spans="1:7">
      <c r="A1" s="73" t="s">
        <v>121</v>
      </c>
      <c r="B1" s="73"/>
      <c r="C1" s="73"/>
      <c r="D1" s="73"/>
      <c r="E1" s="73"/>
      <c r="F1" s="73"/>
      <c r="G1" s="73"/>
    </row>
    <row r="2" s="2" customFormat="1" spans="7:7">
      <c r="G2" s="74" t="s">
        <v>122</v>
      </c>
    </row>
    <row r="3" s="2" customFormat="1" ht="32.25" customHeight="1" spans="1:7">
      <c r="A3" s="75" t="s">
        <v>123</v>
      </c>
      <c r="B3" s="75" t="s">
        <v>93</v>
      </c>
      <c r="C3" s="75" t="s">
        <v>94</v>
      </c>
      <c r="D3" s="75" t="s">
        <v>95</v>
      </c>
      <c r="E3" s="75" t="s">
        <v>96</v>
      </c>
      <c r="F3" s="101" t="s">
        <v>97</v>
      </c>
      <c r="G3" s="101" t="s">
        <v>98</v>
      </c>
    </row>
    <row r="4" s="2" customFormat="1" ht="21" customHeight="1" spans="1:7">
      <c r="A4" s="76" t="s">
        <v>124</v>
      </c>
      <c r="B4" s="173">
        <v>275721</v>
      </c>
      <c r="C4" s="173">
        <f>SUM(C5:C27)</f>
        <v>292237</v>
      </c>
      <c r="D4" s="173">
        <v>292237</v>
      </c>
      <c r="E4" s="173">
        <f>SUM(E5:E27)</f>
        <v>289016</v>
      </c>
      <c r="F4" s="174">
        <f>E4/D4*100</f>
        <v>98.8978123919969</v>
      </c>
      <c r="G4" s="132">
        <f>E4/B4*100</f>
        <v>104.8219033008</v>
      </c>
    </row>
    <row r="5" s="2" customFormat="1" ht="21" customHeight="1" spans="1:7">
      <c r="A5" s="75" t="s">
        <v>125</v>
      </c>
      <c r="B5" s="173">
        <v>20247</v>
      </c>
      <c r="C5" s="134">
        <v>23372</v>
      </c>
      <c r="D5" s="134">
        <v>23372</v>
      </c>
      <c r="E5" s="173">
        <v>21717</v>
      </c>
      <c r="F5" s="174">
        <f>E5/D5*100</f>
        <v>92.9188772890638</v>
      </c>
      <c r="G5" s="132">
        <f>E5/B5*100</f>
        <v>107.260334864424</v>
      </c>
    </row>
    <row r="6" s="2" customFormat="1" ht="21" customHeight="1" spans="1:7">
      <c r="A6" s="75" t="s">
        <v>126</v>
      </c>
      <c r="B6" s="173">
        <v>184</v>
      </c>
      <c r="C6" s="134">
        <v>908</v>
      </c>
      <c r="D6" s="134">
        <v>908</v>
      </c>
      <c r="E6" s="173">
        <v>512</v>
      </c>
      <c r="F6" s="174">
        <f>E6/D6*100</f>
        <v>56.3876651982379</v>
      </c>
      <c r="G6" s="132">
        <f>E6/B6*100</f>
        <v>278.260869565217</v>
      </c>
    </row>
    <row r="7" s="2" customFormat="1" ht="21" customHeight="1" spans="1:7">
      <c r="A7" s="75" t="s">
        <v>127</v>
      </c>
      <c r="B7" s="134">
        <v>8892</v>
      </c>
      <c r="C7" s="134">
        <v>8953</v>
      </c>
      <c r="D7" s="134">
        <v>8953</v>
      </c>
      <c r="E7" s="134">
        <v>10415</v>
      </c>
      <c r="F7" s="174">
        <f t="shared" ref="F7:F36" si="0">E7/D7*100</f>
        <v>116.329721880934</v>
      </c>
      <c r="G7" s="132">
        <f t="shared" ref="G7:G36" si="1">E7/B7*100</f>
        <v>117.12775528565</v>
      </c>
    </row>
    <row r="8" s="2" customFormat="1" ht="21" customHeight="1" spans="1:7">
      <c r="A8" s="75" t="s">
        <v>128</v>
      </c>
      <c r="B8" s="134">
        <v>42734</v>
      </c>
      <c r="C8" s="134">
        <v>40658</v>
      </c>
      <c r="D8" s="134">
        <v>40658</v>
      </c>
      <c r="E8" s="134">
        <v>44193</v>
      </c>
      <c r="F8" s="174">
        <f t="shared" si="0"/>
        <v>108.694475871907</v>
      </c>
      <c r="G8" s="132">
        <f t="shared" si="1"/>
        <v>103.414143305097</v>
      </c>
    </row>
    <row r="9" s="2" customFormat="1" ht="21" customHeight="1" spans="1:7">
      <c r="A9" s="75" t="s">
        <v>129</v>
      </c>
      <c r="B9" s="134">
        <v>6778</v>
      </c>
      <c r="C9" s="134">
        <v>7244</v>
      </c>
      <c r="D9" s="134">
        <v>7244</v>
      </c>
      <c r="E9" s="134">
        <v>7256</v>
      </c>
      <c r="F9" s="174">
        <f t="shared" si="0"/>
        <v>100.165654334622</v>
      </c>
      <c r="G9" s="132">
        <f t="shared" si="1"/>
        <v>107.05222779581</v>
      </c>
    </row>
    <row r="10" s="2" customFormat="1" ht="21" customHeight="1" spans="1:7">
      <c r="A10" s="75" t="s">
        <v>130</v>
      </c>
      <c r="B10" s="134">
        <v>1457</v>
      </c>
      <c r="C10" s="134">
        <v>2597</v>
      </c>
      <c r="D10" s="134">
        <v>2597</v>
      </c>
      <c r="E10" s="134">
        <v>2040</v>
      </c>
      <c r="F10" s="174">
        <f t="shared" si="0"/>
        <v>78.552175587216</v>
      </c>
      <c r="G10" s="132">
        <f t="shared" si="1"/>
        <v>140.013726835964</v>
      </c>
    </row>
    <row r="11" s="2" customFormat="1" ht="21" customHeight="1" spans="1:7">
      <c r="A11" s="75" t="s">
        <v>131</v>
      </c>
      <c r="B11" s="134">
        <v>33933</v>
      </c>
      <c r="C11" s="134">
        <v>39547</v>
      </c>
      <c r="D11" s="134">
        <v>39547</v>
      </c>
      <c r="E11" s="134">
        <v>39223</v>
      </c>
      <c r="F11" s="174">
        <f t="shared" si="0"/>
        <v>99.1807216729461</v>
      </c>
      <c r="G11" s="132">
        <f t="shared" si="1"/>
        <v>115.589544101612</v>
      </c>
    </row>
    <row r="12" s="2" customFormat="1" ht="21" customHeight="1" spans="1:7">
      <c r="A12" s="75" t="s">
        <v>132</v>
      </c>
      <c r="B12" s="134">
        <v>15390</v>
      </c>
      <c r="C12" s="134">
        <v>13828</v>
      </c>
      <c r="D12" s="134">
        <v>13828</v>
      </c>
      <c r="E12" s="134">
        <v>16061</v>
      </c>
      <c r="F12" s="174">
        <f t="shared" si="0"/>
        <v>116.148394561759</v>
      </c>
      <c r="G12" s="132">
        <f t="shared" si="1"/>
        <v>104.359974009097</v>
      </c>
    </row>
    <row r="13" s="2" customFormat="1" ht="21" customHeight="1" spans="1:7">
      <c r="A13" s="137" t="s">
        <v>133</v>
      </c>
      <c r="B13" s="134">
        <v>6160</v>
      </c>
      <c r="C13" s="134">
        <v>2100</v>
      </c>
      <c r="D13" s="134">
        <v>2100</v>
      </c>
      <c r="E13" s="134">
        <v>2882</v>
      </c>
      <c r="F13" s="174">
        <f t="shared" si="0"/>
        <v>137.238095238095</v>
      </c>
      <c r="G13" s="132">
        <f t="shared" si="1"/>
        <v>46.7857142857143</v>
      </c>
    </row>
    <row r="14" s="2" customFormat="1" ht="21" customHeight="1" spans="1:7">
      <c r="A14" s="175" t="s">
        <v>134</v>
      </c>
      <c r="B14" s="134">
        <v>21066</v>
      </c>
      <c r="C14" s="134">
        <v>18575</v>
      </c>
      <c r="D14" s="134">
        <v>18575</v>
      </c>
      <c r="E14" s="134">
        <v>18045</v>
      </c>
      <c r="F14" s="174">
        <f t="shared" si="0"/>
        <v>97.1467025572005</v>
      </c>
      <c r="G14" s="132">
        <f t="shared" si="1"/>
        <v>85.659356308744</v>
      </c>
    </row>
    <row r="15" s="2" customFormat="1" ht="21" customHeight="1" spans="1:7">
      <c r="A15" s="75" t="s">
        <v>135</v>
      </c>
      <c r="B15" s="134">
        <v>48381</v>
      </c>
      <c r="C15" s="134">
        <v>46693</v>
      </c>
      <c r="D15" s="134">
        <v>46693</v>
      </c>
      <c r="E15" s="134">
        <v>50843</v>
      </c>
      <c r="F15" s="174">
        <f t="shared" si="0"/>
        <v>108.887841860664</v>
      </c>
      <c r="G15" s="132">
        <f t="shared" si="1"/>
        <v>105.088774518923</v>
      </c>
    </row>
    <row r="16" s="2" customFormat="1" ht="21" customHeight="1" spans="1:7">
      <c r="A16" s="75" t="s">
        <v>136</v>
      </c>
      <c r="B16" s="134">
        <v>3252</v>
      </c>
      <c r="C16" s="134">
        <v>14858</v>
      </c>
      <c r="D16" s="134">
        <v>14858</v>
      </c>
      <c r="E16" s="134">
        <v>13673</v>
      </c>
      <c r="F16" s="174">
        <f t="shared" si="0"/>
        <v>92.02449858662</v>
      </c>
      <c r="G16" s="132">
        <f t="shared" si="1"/>
        <v>420.448954489545</v>
      </c>
    </row>
    <row r="17" s="2" customFormat="1" ht="21" customHeight="1" spans="1:7">
      <c r="A17" s="75" t="s">
        <v>137</v>
      </c>
      <c r="B17" s="134">
        <v>47941</v>
      </c>
      <c r="C17" s="134">
        <v>44978</v>
      </c>
      <c r="D17" s="134">
        <v>44978</v>
      </c>
      <c r="E17" s="134">
        <v>39542</v>
      </c>
      <c r="F17" s="174">
        <f t="shared" si="0"/>
        <v>87.9140913335408</v>
      </c>
      <c r="G17" s="132">
        <f t="shared" si="1"/>
        <v>82.4805490081559</v>
      </c>
    </row>
    <row r="18" s="2" customFormat="1" ht="21" customHeight="1" spans="1:7">
      <c r="A18" s="75" t="s">
        <v>138</v>
      </c>
      <c r="B18" s="134">
        <v>356</v>
      </c>
      <c r="C18" s="134">
        <v>222</v>
      </c>
      <c r="D18" s="134">
        <v>222</v>
      </c>
      <c r="E18" s="134">
        <v>1221</v>
      </c>
      <c r="F18" s="174">
        <f t="shared" si="0"/>
        <v>550</v>
      </c>
      <c r="G18" s="132">
        <f t="shared" si="1"/>
        <v>342.977528089888</v>
      </c>
    </row>
    <row r="19" s="2" customFormat="1" ht="21" customHeight="1" spans="1:7">
      <c r="A19" s="75" t="s">
        <v>139</v>
      </c>
      <c r="B19" s="134">
        <v>13</v>
      </c>
      <c r="C19" s="173">
        <v>50</v>
      </c>
      <c r="D19" s="173">
        <v>50</v>
      </c>
      <c r="E19" s="134">
        <v>60</v>
      </c>
      <c r="F19" s="174">
        <f t="shared" si="0"/>
        <v>120</v>
      </c>
      <c r="G19" s="132">
        <f t="shared" si="1"/>
        <v>461.538461538461</v>
      </c>
    </row>
    <row r="20" s="2" customFormat="1" ht="21" customHeight="1" spans="1:7">
      <c r="A20" s="75" t="s">
        <v>140</v>
      </c>
      <c r="B20" s="134">
        <v>1994</v>
      </c>
      <c r="C20" s="134">
        <v>4243</v>
      </c>
      <c r="D20" s="134">
        <v>4243</v>
      </c>
      <c r="E20" s="134">
        <v>3963</v>
      </c>
      <c r="F20" s="174">
        <f t="shared" si="0"/>
        <v>93.400895592741</v>
      </c>
      <c r="G20" s="132">
        <f t="shared" si="1"/>
        <v>198.746238716148</v>
      </c>
    </row>
    <row r="21" s="2" customFormat="1" ht="21" customHeight="1" spans="1:7">
      <c r="A21" s="75" t="s">
        <v>141</v>
      </c>
      <c r="B21" s="134">
        <v>8030</v>
      </c>
      <c r="C21" s="134">
        <v>8192</v>
      </c>
      <c r="D21" s="134">
        <v>8192</v>
      </c>
      <c r="E21" s="134">
        <v>6897</v>
      </c>
      <c r="F21" s="174">
        <f t="shared" si="0"/>
        <v>84.19189453125</v>
      </c>
      <c r="G21" s="132">
        <f t="shared" si="1"/>
        <v>85.8904109589041</v>
      </c>
    </row>
    <row r="22" s="2" customFormat="1" ht="21" customHeight="1" spans="1:7">
      <c r="A22" s="75" t="s">
        <v>142</v>
      </c>
      <c r="B22" s="134">
        <v>627</v>
      </c>
      <c r="C22" s="134">
        <v>651</v>
      </c>
      <c r="D22" s="134">
        <v>651</v>
      </c>
      <c r="E22" s="134">
        <v>1062</v>
      </c>
      <c r="F22" s="174">
        <f t="shared" si="0"/>
        <v>163.133640552995</v>
      </c>
      <c r="G22" s="132">
        <f t="shared" si="1"/>
        <v>169.377990430622</v>
      </c>
    </row>
    <row r="23" s="2" customFormat="1" ht="21" customHeight="1" spans="1:7">
      <c r="A23" s="75" t="s">
        <v>143</v>
      </c>
      <c r="B23" s="134">
        <v>2300</v>
      </c>
      <c r="C23" s="134">
        <v>2506</v>
      </c>
      <c r="D23" s="134">
        <v>2506</v>
      </c>
      <c r="E23" s="134">
        <v>2436</v>
      </c>
      <c r="F23" s="174">
        <f t="shared" si="0"/>
        <v>97.2067039106145</v>
      </c>
      <c r="G23" s="132">
        <f t="shared" si="1"/>
        <v>105.913043478261</v>
      </c>
    </row>
    <row r="24" s="2" customFormat="1" ht="21" customHeight="1" spans="1:7">
      <c r="A24" s="75" t="s">
        <v>144</v>
      </c>
      <c r="B24" s="173">
        <v>1920</v>
      </c>
      <c r="C24" s="134">
        <v>5000</v>
      </c>
      <c r="D24" s="134">
        <v>5000</v>
      </c>
      <c r="E24" s="173">
        <v>2562</v>
      </c>
      <c r="F24" s="174">
        <f t="shared" si="0"/>
        <v>51.24</v>
      </c>
      <c r="G24" s="132">
        <f t="shared" si="1"/>
        <v>133.4375</v>
      </c>
    </row>
    <row r="25" s="2" customFormat="1" ht="21" customHeight="1" spans="1:7">
      <c r="A25" s="75" t="s">
        <v>145</v>
      </c>
      <c r="B25" s="173"/>
      <c r="C25" s="134">
        <v>3000</v>
      </c>
      <c r="D25" s="134">
        <v>3000</v>
      </c>
      <c r="E25" s="173"/>
      <c r="F25" s="174">
        <f t="shared" si="0"/>
        <v>0</v>
      </c>
      <c r="G25" s="132" t="e">
        <f t="shared" si="1"/>
        <v>#DIV/0!</v>
      </c>
    </row>
    <row r="26" s="2" customFormat="1" ht="21" customHeight="1" spans="1:7">
      <c r="A26" s="75" t="s">
        <v>146</v>
      </c>
      <c r="B26" s="134">
        <v>4045</v>
      </c>
      <c r="C26" s="134">
        <v>4062</v>
      </c>
      <c r="D26" s="134">
        <v>4062</v>
      </c>
      <c r="E26" s="134">
        <v>4393</v>
      </c>
      <c r="F26" s="174">
        <f t="shared" si="0"/>
        <v>108.148695224028</v>
      </c>
      <c r="G26" s="132">
        <f t="shared" si="1"/>
        <v>108.603213844252</v>
      </c>
    </row>
    <row r="27" s="2" customFormat="1" ht="21" customHeight="1" spans="1:7">
      <c r="A27" s="75" t="s">
        <v>147</v>
      </c>
      <c r="B27" s="173">
        <v>21</v>
      </c>
      <c r="C27" s="173"/>
      <c r="D27" s="173"/>
      <c r="E27" s="173">
        <v>20</v>
      </c>
      <c r="F27" s="174" t="e">
        <f t="shared" si="0"/>
        <v>#DIV/0!</v>
      </c>
      <c r="G27" s="132">
        <f t="shared" si="1"/>
        <v>95.2380952380952</v>
      </c>
    </row>
    <row r="28" s="2" customFormat="1" ht="21" customHeight="1" spans="1:7">
      <c r="A28" s="142" t="s">
        <v>148</v>
      </c>
      <c r="B28" s="173">
        <v>275721</v>
      </c>
      <c r="C28" s="173">
        <f>C4</f>
        <v>292237</v>
      </c>
      <c r="D28" s="173">
        <v>292237</v>
      </c>
      <c r="E28" s="173">
        <f>E4</f>
        <v>289016</v>
      </c>
      <c r="F28" s="174">
        <f t="shared" si="0"/>
        <v>98.8978123919969</v>
      </c>
      <c r="G28" s="132">
        <f t="shared" si="1"/>
        <v>104.8219033008</v>
      </c>
    </row>
    <row r="29" s="2" customFormat="1" ht="21" customHeight="1" spans="1:7">
      <c r="A29" s="176" t="s">
        <v>149</v>
      </c>
      <c r="B29" s="173">
        <v>5691</v>
      </c>
      <c r="C29" s="177">
        <v>5005</v>
      </c>
      <c r="D29" s="177">
        <v>5005</v>
      </c>
      <c r="E29" s="173">
        <v>11014</v>
      </c>
      <c r="F29" s="174">
        <f t="shared" si="0"/>
        <v>220.05994005994</v>
      </c>
      <c r="G29" s="132">
        <f t="shared" si="1"/>
        <v>193.533649622211</v>
      </c>
    </row>
    <row r="30" s="2" customFormat="1" ht="21" customHeight="1" spans="1:7">
      <c r="A30" s="178" t="s">
        <v>150</v>
      </c>
      <c r="B30" s="173">
        <v>10</v>
      </c>
      <c r="C30" s="179"/>
      <c r="D30" s="179"/>
      <c r="E30" s="173">
        <v>10</v>
      </c>
      <c r="F30" s="174" t="e">
        <f t="shared" si="0"/>
        <v>#DIV/0!</v>
      </c>
      <c r="G30" s="132">
        <f t="shared" si="1"/>
        <v>100</v>
      </c>
    </row>
    <row r="31" s="2" customFormat="1" ht="21" customHeight="1" spans="1:7">
      <c r="A31" s="180" t="s">
        <v>151</v>
      </c>
      <c r="B31" s="173">
        <v>5681</v>
      </c>
      <c r="C31" s="181"/>
      <c r="D31" s="181"/>
      <c r="E31" s="173">
        <v>11004</v>
      </c>
      <c r="F31" s="174" t="e">
        <f t="shared" si="0"/>
        <v>#DIV/0!</v>
      </c>
      <c r="G31" s="132">
        <f t="shared" si="1"/>
        <v>193.698292554128</v>
      </c>
    </row>
    <row r="32" s="2" customFormat="1" ht="21" customHeight="1" spans="1:7">
      <c r="A32" s="182" t="s">
        <v>152</v>
      </c>
      <c r="B32" s="173">
        <v>10406</v>
      </c>
      <c r="C32" s="183"/>
      <c r="D32" s="183"/>
      <c r="E32" s="173">
        <v>11251</v>
      </c>
      <c r="F32" s="174" t="e">
        <f t="shared" si="0"/>
        <v>#DIV/0!</v>
      </c>
      <c r="G32" s="132">
        <f t="shared" si="1"/>
        <v>108.120315202768</v>
      </c>
    </row>
    <row r="33" s="2" customFormat="1" ht="21" customHeight="1" spans="1:7">
      <c r="A33" s="182" t="s">
        <v>153</v>
      </c>
      <c r="B33" s="173">
        <v>40500</v>
      </c>
      <c r="C33" s="183"/>
      <c r="D33" s="183"/>
      <c r="E33" s="173">
        <v>40000</v>
      </c>
      <c r="F33" s="174" t="e">
        <f t="shared" si="0"/>
        <v>#DIV/0!</v>
      </c>
      <c r="G33" s="132">
        <f t="shared" si="1"/>
        <v>98.7654320987654</v>
      </c>
    </row>
    <row r="34" s="2" customFormat="1" ht="21" customHeight="1" spans="1:7">
      <c r="A34" s="76" t="s">
        <v>154</v>
      </c>
      <c r="B34" s="173"/>
      <c r="C34" s="177"/>
      <c r="D34" s="177"/>
      <c r="E34" s="173"/>
      <c r="F34" s="174" t="e">
        <f t="shared" si="0"/>
        <v>#DIV/0!</v>
      </c>
      <c r="G34" s="132" t="e">
        <f t="shared" si="1"/>
        <v>#DIV/0!</v>
      </c>
    </row>
    <row r="35" s="2" customFormat="1" ht="21" customHeight="1" spans="1:7">
      <c r="A35" s="176" t="s">
        <v>155</v>
      </c>
      <c r="B35" s="173">
        <v>13426</v>
      </c>
      <c r="C35" s="177"/>
      <c r="D35" s="177"/>
      <c r="E35" s="173">
        <v>14368</v>
      </c>
      <c r="F35" s="174" t="e">
        <f t="shared" si="0"/>
        <v>#DIV/0!</v>
      </c>
      <c r="G35" s="132">
        <f t="shared" si="1"/>
        <v>107.016237151795</v>
      </c>
    </row>
    <row r="36" s="2" customFormat="1" ht="21" customHeight="1" spans="1:7">
      <c r="A36" s="142" t="s">
        <v>156</v>
      </c>
      <c r="B36" s="173">
        <v>345744</v>
      </c>
      <c r="C36" s="173">
        <f>C28+C29+C32+C33+C34+C35</f>
        <v>297242</v>
      </c>
      <c r="D36" s="173">
        <v>297242</v>
      </c>
      <c r="E36" s="173">
        <f>E28+E29+E32+E33+E34+E35</f>
        <v>365649</v>
      </c>
      <c r="F36" s="174">
        <f t="shared" si="0"/>
        <v>123.013907859589</v>
      </c>
      <c r="G36" s="132">
        <f t="shared" si="1"/>
        <v>105.757149798695</v>
      </c>
    </row>
  </sheetData>
  <mergeCells count="1">
    <mergeCell ref="A1:G1"/>
  </mergeCells>
  <pageMargins left="0.75" right="0.75" top="1" bottom="1" header="0.5" footer="0.5"/>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237"/>
  <sheetViews>
    <sheetView workbookViewId="0">
      <pane xSplit="1" ySplit="3" topLeftCell="B14" activePane="bottomRight" state="frozen"/>
      <selection/>
      <selection pane="topRight"/>
      <selection pane="bottomLeft"/>
      <selection pane="bottomRight" activeCell="E4" sqref="E4"/>
    </sheetView>
  </sheetViews>
  <sheetFormatPr defaultColWidth="9.125" defaultRowHeight="14.25" outlineLevelCol="6"/>
  <cols>
    <col min="1" max="1" width="36.125" style="162"/>
    <col min="2" max="3" width="14.75" style="163" customWidth="1"/>
    <col min="4" max="4" width="16.375" style="163" customWidth="1"/>
    <col min="5" max="5" width="15.5" style="163" customWidth="1"/>
    <col min="6" max="7" width="15.5" style="162" customWidth="1"/>
    <col min="8" max="202" width="9.125" style="2" customWidth="1"/>
    <col min="203" max="16384" width="9.125" style="2"/>
  </cols>
  <sheetData>
    <row r="1" s="162" customFormat="1" ht="33.95" customHeight="1" spans="1:7">
      <c r="A1" s="98" t="s">
        <v>157</v>
      </c>
      <c r="B1" s="98"/>
      <c r="C1" s="98"/>
      <c r="D1" s="98"/>
      <c r="E1" s="98"/>
      <c r="F1" s="98"/>
      <c r="G1" s="98"/>
    </row>
    <row r="2" s="2" customFormat="1" ht="17.25" customHeight="1" spans="1:7">
      <c r="A2" s="164" t="s">
        <v>122</v>
      </c>
      <c r="B2" s="164"/>
      <c r="C2" s="164"/>
      <c r="D2" s="164"/>
      <c r="E2" s="164"/>
      <c r="F2" s="164"/>
      <c r="G2" s="164"/>
    </row>
    <row r="3" s="2" customFormat="1" ht="33.75" customHeight="1" spans="1:7">
      <c r="A3" s="75" t="s">
        <v>123</v>
      </c>
      <c r="B3" s="165" t="s">
        <v>93</v>
      </c>
      <c r="C3" s="165" t="s">
        <v>94</v>
      </c>
      <c r="D3" s="165" t="s">
        <v>95</v>
      </c>
      <c r="E3" s="165" t="s">
        <v>96</v>
      </c>
      <c r="F3" s="101" t="s">
        <v>97</v>
      </c>
      <c r="G3" s="101" t="s">
        <v>98</v>
      </c>
    </row>
    <row r="4" s="2" customFormat="1" ht="17.1" customHeight="1" spans="1:7">
      <c r="A4" s="166" t="s">
        <v>158</v>
      </c>
      <c r="B4" s="134">
        <v>275721</v>
      </c>
      <c r="C4" s="134">
        <v>292237</v>
      </c>
      <c r="D4" s="134">
        <v>292237</v>
      </c>
      <c r="E4" s="134">
        <v>289016</v>
      </c>
      <c r="F4" s="167">
        <f t="shared" ref="F4:F67" si="0">E4/D4*100</f>
        <v>98.8978123919969</v>
      </c>
      <c r="G4" s="167">
        <f t="shared" ref="G4:G67" si="1">E4/B4*100</f>
        <v>104.8219033008</v>
      </c>
    </row>
    <row r="5" s="2" customFormat="1" ht="17.1" customHeight="1" spans="1:7">
      <c r="A5" s="168" t="s">
        <v>159</v>
      </c>
      <c r="B5" s="134">
        <v>20247</v>
      </c>
      <c r="C5" s="134">
        <v>23372</v>
      </c>
      <c r="D5" s="134">
        <v>23372</v>
      </c>
      <c r="E5" s="134">
        <v>21717</v>
      </c>
      <c r="F5" s="167">
        <f t="shared" si="0"/>
        <v>92.9188772890638</v>
      </c>
      <c r="G5" s="167">
        <f t="shared" si="1"/>
        <v>107.260334864424</v>
      </c>
    </row>
    <row r="6" s="2" customFormat="1" ht="17.1" customHeight="1" spans="1:7">
      <c r="A6" s="169" t="s">
        <v>160</v>
      </c>
      <c r="B6" s="134">
        <v>476</v>
      </c>
      <c r="C6" s="170">
        <v>578</v>
      </c>
      <c r="D6" s="170">
        <v>578</v>
      </c>
      <c r="E6" s="134">
        <v>610</v>
      </c>
      <c r="F6" s="167">
        <f t="shared" si="0"/>
        <v>105.536332179931</v>
      </c>
      <c r="G6" s="167">
        <f t="shared" si="1"/>
        <v>128.151260504202</v>
      </c>
    </row>
    <row r="7" s="2" customFormat="1" ht="17.1" customHeight="1" spans="1:7">
      <c r="A7" s="169" t="s">
        <v>161</v>
      </c>
      <c r="B7" s="134">
        <v>470</v>
      </c>
      <c r="C7" s="170">
        <v>428</v>
      </c>
      <c r="D7" s="170">
        <v>428</v>
      </c>
      <c r="E7" s="134">
        <v>419</v>
      </c>
      <c r="F7" s="167">
        <f t="shared" si="0"/>
        <v>97.8971962616822</v>
      </c>
      <c r="G7" s="167">
        <f t="shared" si="1"/>
        <v>89.1489361702128</v>
      </c>
    </row>
    <row r="8" s="2" customFormat="1" ht="17.1" customHeight="1" spans="1:7">
      <c r="A8" s="169" t="s">
        <v>162</v>
      </c>
      <c r="B8" s="134">
        <v>9697</v>
      </c>
      <c r="C8" s="170">
        <v>10309</v>
      </c>
      <c r="D8" s="170">
        <v>10309</v>
      </c>
      <c r="E8" s="134">
        <v>10209</v>
      </c>
      <c r="F8" s="167">
        <f t="shared" si="0"/>
        <v>99.0299738092929</v>
      </c>
      <c r="G8" s="167">
        <f t="shared" si="1"/>
        <v>105.279983500052</v>
      </c>
    </row>
    <row r="9" s="2" customFormat="1" ht="17.1" customHeight="1" spans="1:7">
      <c r="A9" s="169" t="s">
        <v>163</v>
      </c>
      <c r="B9" s="134">
        <v>538</v>
      </c>
      <c r="C9" s="170">
        <v>442</v>
      </c>
      <c r="D9" s="170">
        <v>442</v>
      </c>
      <c r="E9" s="134">
        <v>497</v>
      </c>
      <c r="F9" s="167">
        <f t="shared" si="0"/>
        <v>112.443438914027</v>
      </c>
      <c r="G9" s="167">
        <f t="shared" si="1"/>
        <v>92.3791821561338</v>
      </c>
    </row>
    <row r="10" s="2" customFormat="1" ht="17.1" customHeight="1" spans="1:7">
      <c r="A10" s="169" t="s">
        <v>164</v>
      </c>
      <c r="B10" s="134">
        <v>429</v>
      </c>
      <c r="C10" s="170">
        <v>505</v>
      </c>
      <c r="D10" s="170">
        <v>505</v>
      </c>
      <c r="E10" s="134">
        <v>419</v>
      </c>
      <c r="F10" s="167">
        <f t="shared" si="0"/>
        <v>82.970297029703</v>
      </c>
      <c r="G10" s="167">
        <f t="shared" si="1"/>
        <v>97.6689976689977</v>
      </c>
    </row>
    <row r="11" s="2" customFormat="1" ht="17.1" customHeight="1" spans="1:7">
      <c r="A11" s="169" t="s">
        <v>165</v>
      </c>
      <c r="B11" s="134">
        <v>1257</v>
      </c>
      <c r="C11" s="170">
        <v>1946</v>
      </c>
      <c r="D11" s="170">
        <v>1946</v>
      </c>
      <c r="E11" s="134">
        <v>1447</v>
      </c>
      <c r="F11" s="167">
        <f t="shared" si="0"/>
        <v>74.3576567317574</v>
      </c>
      <c r="G11" s="167">
        <f t="shared" si="1"/>
        <v>115.115354017502</v>
      </c>
    </row>
    <row r="12" s="2" customFormat="1" ht="17.1" customHeight="1" spans="1:7">
      <c r="A12" s="169" t="s">
        <v>166</v>
      </c>
      <c r="B12" s="134">
        <v>200</v>
      </c>
      <c r="C12" s="170">
        <v>250</v>
      </c>
      <c r="D12" s="170">
        <v>250</v>
      </c>
      <c r="E12" s="134">
        <v>200</v>
      </c>
      <c r="F12" s="167">
        <f t="shared" si="0"/>
        <v>80</v>
      </c>
      <c r="G12" s="167">
        <f t="shared" si="1"/>
        <v>100</v>
      </c>
    </row>
    <row r="13" s="2" customFormat="1" ht="17.1" customHeight="1" spans="1:7">
      <c r="A13" s="169" t="s">
        <v>167</v>
      </c>
      <c r="B13" s="134">
        <v>689</v>
      </c>
      <c r="C13" s="170">
        <v>765</v>
      </c>
      <c r="D13" s="170">
        <v>765</v>
      </c>
      <c r="E13" s="134">
        <v>531</v>
      </c>
      <c r="F13" s="167">
        <f t="shared" si="0"/>
        <v>69.4117647058823</v>
      </c>
      <c r="G13" s="167">
        <f t="shared" si="1"/>
        <v>77.0682148040639</v>
      </c>
    </row>
    <row r="14" s="162" customFormat="1" ht="17.1" customHeight="1" spans="1:7">
      <c r="A14" s="169" t="s">
        <v>168</v>
      </c>
      <c r="B14" s="134"/>
      <c r="C14" s="170"/>
      <c r="D14" s="170"/>
      <c r="E14" s="134"/>
      <c r="F14" s="167" t="e">
        <f t="shared" si="0"/>
        <v>#DIV/0!</v>
      </c>
      <c r="G14" s="167" t="e">
        <f t="shared" si="1"/>
        <v>#DIV/0!</v>
      </c>
    </row>
    <row r="15" s="2" customFormat="1" ht="17.1" customHeight="1" spans="1:7">
      <c r="A15" s="169" t="s">
        <v>169</v>
      </c>
      <c r="B15" s="134">
        <v>1098</v>
      </c>
      <c r="C15" s="170">
        <v>1650</v>
      </c>
      <c r="D15" s="170">
        <v>1650</v>
      </c>
      <c r="E15" s="134">
        <v>1505</v>
      </c>
      <c r="F15" s="167">
        <f t="shared" si="0"/>
        <v>91.2121212121212</v>
      </c>
      <c r="G15" s="167">
        <f t="shared" si="1"/>
        <v>137.067395264117</v>
      </c>
    </row>
    <row r="16" s="2" customFormat="1" ht="17.1" customHeight="1" spans="1:7">
      <c r="A16" s="169" t="s">
        <v>170</v>
      </c>
      <c r="B16" s="134">
        <v>413</v>
      </c>
      <c r="C16" s="170">
        <v>501</v>
      </c>
      <c r="D16" s="170">
        <v>501</v>
      </c>
      <c r="E16" s="134">
        <v>439</v>
      </c>
      <c r="F16" s="167">
        <f t="shared" si="0"/>
        <v>87.624750499002</v>
      </c>
      <c r="G16" s="167">
        <f t="shared" si="1"/>
        <v>106.295399515738</v>
      </c>
    </row>
    <row r="17" s="2" customFormat="1" ht="17.1" customHeight="1" spans="1:7">
      <c r="A17" s="169" t="s">
        <v>171</v>
      </c>
      <c r="B17" s="134"/>
      <c r="C17" s="170">
        <v>2</v>
      </c>
      <c r="D17" s="170">
        <v>2</v>
      </c>
      <c r="E17" s="134">
        <v>2</v>
      </c>
      <c r="F17" s="167">
        <f t="shared" si="0"/>
        <v>100</v>
      </c>
      <c r="G17" s="167" t="e">
        <f t="shared" si="1"/>
        <v>#DIV/0!</v>
      </c>
    </row>
    <row r="18" s="1" customFormat="1" ht="17.1" customHeight="1" spans="1:7">
      <c r="A18" s="169" t="s">
        <v>172</v>
      </c>
      <c r="B18" s="134"/>
      <c r="C18" s="170"/>
      <c r="D18" s="170"/>
      <c r="E18" s="134"/>
      <c r="F18" s="167" t="e">
        <f t="shared" si="0"/>
        <v>#DIV/0!</v>
      </c>
      <c r="G18" s="167" t="e">
        <f t="shared" si="1"/>
        <v>#DIV/0!</v>
      </c>
    </row>
    <row r="19" s="1" customFormat="1" ht="17.1" customHeight="1" spans="1:7">
      <c r="A19" s="169" t="s">
        <v>173</v>
      </c>
      <c r="B19" s="134"/>
      <c r="C19" s="170"/>
      <c r="D19" s="170"/>
      <c r="E19" s="134"/>
      <c r="F19" s="167" t="e">
        <f t="shared" si="0"/>
        <v>#DIV/0!</v>
      </c>
      <c r="G19" s="167" t="e">
        <f t="shared" si="1"/>
        <v>#DIV/0!</v>
      </c>
    </row>
    <row r="20" s="1" customFormat="1" ht="17.1" customHeight="1" spans="1:7">
      <c r="A20" s="169" t="s">
        <v>174</v>
      </c>
      <c r="B20" s="134">
        <v>20</v>
      </c>
      <c r="C20" s="170"/>
      <c r="D20" s="170"/>
      <c r="E20" s="134">
        <v>9</v>
      </c>
      <c r="F20" s="167" t="e">
        <f t="shared" si="0"/>
        <v>#DIV/0!</v>
      </c>
      <c r="G20" s="167">
        <f t="shared" si="1"/>
        <v>45</v>
      </c>
    </row>
    <row r="21" s="1" customFormat="1" ht="17.1" customHeight="1" spans="1:7">
      <c r="A21" s="169" t="s">
        <v>175</v>
      </c>
      <c r="B21" s="134"/>
      <c r="C21" s="170"/>
      <c r="D21" s="170"/>
      <c r="E21" s="134"/>
      <c r="F21" s="167" t="e">
        <f t="shared" si="0"/>
        <v>#DIV/0!</v>
      </c>
      <c r="G21" s="167" t="e">
        <f t="shared" si="1"/>
        <v>#DIV/0!</v>
      </c>
    </row>
    <row r="22" s="2" customFormat="1" ht="17.1" customHeight="1" spans="1:7">
      <c r="A22" s="169" t="s">
        <v>176</v>
      </c>
      <c r="B22" s="134"/>
      <c r="C22" s="170">
        <v>20</v>
      </c>
      <c r="D22" s="170">
        <v>20</v>
      </c>
      <c r="E22" s="134"/>
      <c r="F22" s="167">
        <f t="shared" si="0"/>
        <v>0</v>
      </c>
      <c r="G22" s="167" t="e">
        <f t="shared" si="1"/>
        <v>#DIV/0!</v>
      </c>
    </row>
    <row r="23" s="2" customFormat="1" ht="17.1" customHeight="1" spans="1:7">
      <c r="A23" s="169" t="s">
        <v>177</v>
      </c>
      <c r="B23" s="134">
        <v>123</v>
      </c>
      <c r="C23" s="170">
        <v>310</v>
      </c>
      <c r="D23" s="170">
        <v>310</v>
      </c>
      <c r="E23" s="134">
        <v>285</v>
      </c>
      <c r="F23" s="167">
        <f t="shared" si="0"/>
        <v>91.9354838709677</v>
      </c>
      <c r="G23" s="167">
        <f t="shared" si="1"/>
        <v>231.707317073171</v>
      </c>
    </row>
    <row r="24" s="2" customFormat="1" ht="17.1" customHeight="1" spans="1:7">
      <c r="A24" s="169" t="s">
        <v>178</v>
      </c>
      <c r="B24" s="134">
        <v>37</v>
      </c>
      <c r="C24" s="170">
        <v>47</v>
      </c>
      <c r="D24" s="170">
        <v>47</v>
      </c>
      <c r="E24" s="134">
        <v>48</v>
      </c>
      <c r="F24" s="167">
        <f t="shared" si="0"/>
        <v>102.127659574468</v>
      </c>
      <c r="G24" s="167">
        <f t="shared" si="1"/>
        <v>129.72972972973</v>
      </c>
    </row>
    <row r="25" s="2" customFormat="1" ht="17.1" customHeight="1" spans="1:7">
      <c r="A25" s="169" t="s">
        <v>179</v>
      </c>
      <c r="B25" s="134">
        <v>611</v>
      </c>
      <c r="C25" s="170">
        <v>439</v>
      </c>
      <c r="D25" s="170">
        <v>439</v>
      </c>
      <c r="E25" s="134">
        <v>388</v>
      </c>
      <c r="F25" s="167">
        <f t="shared" si="0"/>
        <v>88.3826879271071</v>
      </c>
      <c r="G25" s="167">
        <f t="shared" si="1"/>
        <v>63.5024549918167</v>
      </c>
    </row>
    <row r="26" s="2" customFormat="1" ht="17.1" customHeight="1" spans="1:7">
      <c r="A26" s="169" t="s">
        <v>180</v>
      </c>
      <c r="B26" s="134">
        <v>658</v>
      </c>
      <c r="C26" s="170">
        <v>1018</v>
      </c>
      <c r="D26" s="170">
        <v>1018</v>
      </c>
      <c r="E26" s="134">
        <v>993</v>
      </c>
      <c r="F26" s="167">
        <f t="shared" si="0"/>
        <v>97.5442043222004</v>
      </c>
      <c r="G26" s="167">
        <f t="shared" si="1"/>
        <v>150.911854103343</v>
      </c>
    </row>
    <row r="27" s="2" customFormat="1" ht="17.1" customHeight="1" spans="1:7">
      <c r="A27" s="169" t="s">
        <v>181</v>
      </c>
      <c r="B27" s="134">
        <v>1079</v>
      </c>
      <c r="C27" s="170">
        <v>1270</v>
      </c>
      <c r="D27" s="170">
        <v>1270</v>
      </c>
      <c r="E27" s="134">
        <v>955</v>
      </c>
      <c r="F27" s="167">
        <f t="shared" si="0"/>
        <v>75.1968503937008</v>
      </c>
      <c r="G27" s="167">
        <f t="shared" si="1"/>
        <v>88.5078776645042</v>
      </c>
    </row>
    <row r="28" s="2" customFormat="1" ht="17.1" customHeight="1" spans="1:7">
      <c r="A28" s="169" t="s">
        <v>182</v>
      </c>
      <c r="B28" s="134">
        <v>652</v>
      </c>
      <c r="C28" s="170">
        <v>392</v>
      </c>
      <c r="D28" s="170">
        <v>392</v>
      </c>
      <c r="E28" s="134">
        <v>362</v>
      </c>
      <c r="F28" s="167">
        <f t="shared" si="0"/>
        <v>92.3469387755102</v>
      </c>
      <c r="G28" s="167">
        <f t="shared" si="1"/>
        <v>55.521472392638</v>
      </c>
    </row>
    <row r="29" s="2" customFormat="1" ht="17.1" customHeight="1" spans="1:7">
      <c r="A29" s="169" t="s">
        <v>183</v>
      </c>
      <c r="B29" s="134">
        <v>169</v>
      </c>
      <c r="C29" s="170">
        <v>154</v>
      </c>
      <c r="D29" s="170">
        <v>154</v>
      </c>
      <c r="E29" s="134">
        <v>204</v>
      </c>
      <c r="F29" s="167">
        <f t="shared" si="0"/>
        <v>132.467532467532</v>
      </c>
      <c r="G29" s="167">
        <f t="shared" si="1"/>
        <v>120.710059171598</v>
      </c>
    </row>
    <row r="30" s="2" customFormat="1" ht="17.1" customHeight="1" spans="1:7">
      <c r="A30" s="169" t="s">
        <v>184</v>
      </c>
      <c r="B30" s="134">
        <v>591</v>
      </c>
      <c r="C30" s="170">
        <v>648</v>
      </c>
      <c r="D30" s="170">
        <v>648</v>
      </c>
      <c r="E30" s="134">
        <v>698</v>
      </c>
      <c r="F30" s="167">
        <f t="shared" si="0"/>
        <v>107.716049382716</v>
      </c>
      <c r="G30" s="167">
        <f t="shared" si="1"/>
        <v>118.104906937394</v>
      </c>
    </row>
    <row r="31" s="1" customFormat="1" ht="17.1" customHeight="1" spans="1:7">
      <c r="A31" s="169" t="s">
        <v>185</v>
      </c>
      <c r="B31" s="134">
        <v>1004</v>
      </c>
      <c r="C31" s="170">
        <v>1418</v>
      </c>
      <c r="D31" s="170">
        <v>1418</v>
      </c>
      <c r="E31" s="134">
        <v>1497</v>
      </c>
      <c r="F31" s="167">
        <f t="shared" si="0"/>
        <v>105.571227080395</v>
      </c>
      <c r="G31" s="167">
        <f t="shared" si="1"/>
        <v>149.103585657371</v>
      </c>
    </row>
    <row r="32" s="2" customFormat="1" ht="17.1" customHeight="1" spans="1:7">
      <c r="A32" s="169" t="s">
        <v>186</v>
      </c>
      <c r="B32" s="134">
        <v>36</v>
      </c>
      <c r="C32" s="170">
        <v>280</v>
      </c>
      <c r="D32" s="170">
        <v>280</v>
      </c>
      <c r="E32" s="134"/>
      <c r="F32" s="167">
        <f t="shared" si="0"/>
        <v>0</v>
      </c>
      <c r="G32" s="167">
        <f t="shared" si="1"/>
        <v>0</v>
      </c>
    </row>
    <row r="33" s="2" customFormat="1" ht="17.1" customHeight="1" spans="1:7">
      <c r="A33" s="168" t="s">
        <v>187</v>
      </c>
      <c r="B33" s="134"/>
      <c r="C33" s="134"/>
      <c r="D33" s="134"/>
      <c r="E33" s="134"/>
      <c r="F33" s="167" t="e">
        <f t="shared" si="0"/>
        <v>#DIV/0!</v>
      </c>
      <c r="G33" s="167" t="e">
        <f t="shared" si="1"/>
        <v>#DIV/0!</v>
      </c>
    </row>
    <row r="34" s="2" customFormat="1" ht="17.1" customHeight="1" spans="1:7">
      <c r="A34" s="169" t="s">
        <v>188</v>
      </c>
      <c r="B34" s="134"/>
      <c r="C34" s="134"/>
      <c r="D34" s="134"/>
      <c r="E34" s="134"/>
      <c r="F34" s="167" t="e">
        <f t="shared" si="0"/>
        <v>#DIV/0!</v>
      </c>
      <c r="G34" s="167" t="e">
        <f t="shared" si="1"/>
        <v>#DIV/0!</v>
      </c>
    </row>
    <row r="35" s="2" customFormat="1" ht="17.1" customHeight="1" spans="1:7">
      <c r="A35" s="169" t="s">
        <v>189</v>
      </c>
      <c r="B35" s="134"/>
      <c r="C35" s="134"/>
      <c r="D35" s="134"/>
      <c r="E35" s="134"/>
      <c r="F35" s="167" t="e">
        <f t="shared" si="0"/>
        <v>#DIV/0!</v>
      </c>
      <c r="G35" s="167" t="e">
        <f t="shared" si="1"/>
        <v>#DIV/0!</v>
      </c>
    </row>
    <row r="36" s="2" customFormat="1" ht="17.1" customHeight="1" spans="1:7">
      <c r="A36" s="169" t="s">
        <v>190</v>
      </c>
      <c r="B36" s="134"/>
      <c r="C36" s="134"/>
      <c r="D36" s="134"/>
      <c r="E36" s="134"/>
      <c r="F36" s="167" t="e">
        <f t="shared" si="0"/>
        <v>#DIV/0!</v>
      </c>
      <c r="G36" s="167" t="e">
        <f t="shared" si="1"/>
        <v>#DIV/0!</v>
      </c>
    </row>
    <row r="37" s="2" customFormat="1" ht="17.1" customHeight="1" spans="1:7">
      <c r="A37" s="169" t="s">
        <v>191</v>
      </c>
      <c r="B37" s="134"/>
      <c r="C37" s="134"/>
      <c r="D37" s="134"/>
      <c r="E37" s="134"/>
      <c r="F37" s="167" t="e">
        <f t="shared" si="0"/>
        <v>#DIV/0!</v>
      </c>
      <c r="G37" s="167" t="e">
        <f t="shared" si="1"/>
        <v>#DIV/0!</v>
      </c>
    </row>
    <row r="38" s="2" customFormat="1" ht="17.1" customHeight="1" spans="1:7">
      <c r="A38" s="169" t="s">
        <v>192</v>
      </c>
      <c r="B38" s="134"/>
      <c r="C38" s="134"/>
      <c r="D38" s="134"/>
      <c r="E38" s="134"/>
      <c r="F38" s="167" t="e">
        <f t="shared" si="0"/>
        <v>#DIV/0!</v>
      </c>
      <c r="G38" s="167" t="e">
        <f t="shared" si="1"/>
        <v>#DIV/0!</v>
      </c>
    </row>
    <row r="39" s="2" customFormat="1" ht="17.1" customHeight="1" spans="1:7">
      <c r="A39" s="169" t="s">
        <v>193</v>
      </c>
      <c r="B39" s="134"/>
      <c r="C39" s="134"/>
      <c r="D39" s="134"/>
      <c r="E39" s="134"/>
      <c r="F39" s="167" t="e">
        <f t="shared" si="0"/>
        <v>#DIV/0!</v>
      </c>
      <c r="G39" s="167" t="e">
        <f t="shared" si="1"/>
        <v>#DIV/0!</v>
      </c>
    </row>
    <row r="40" s="2" customFormat="1" ht="17.1" customHeight="1" spans="1:7">
      <c r="A40" s="169" t="s">
        <v>194</v>
      </c>
      <c r="B40" s="134"/>
      <c r="C40" s="134"/>
      <c r="D40" s="134"/>
      <c r="E40" s="134"/>
      <c r="F40" s="167" t="e">
        <f t="shared" si="0"/>
        <v>#DIV/0!</v>
      </c>
      <c r="G40" s="167" t="e">
        <f t="shared" si="1"/>
        <v>#DIV/0!</v>
      </c>
    </row>
    <row r="41" s="2" customFormat="1" ht="17.1" customHeight="1" spans="1:7">
      <c r="A41" s="169" t="s">
        <v>195</v>
      </c>
      <c r="B41" s="134"/>
      <c r="C41" s="134"/>
      <c r="D41" s="134"/>
      <c r="E41" s="134"/>
      <c r="F41" s="167" t="e">
        <f t="shared" si="0"/>
        <v>#DIV/0!</v>
      </c>
      <c r="G41" s="167" t="e">
        <f t="shared" si="1"/>
        <v>#DIV/0!</v>
      </c>
    </row>
    <row r="42" s="2" customFormat="1" ht="17.1" customHeight="1" spans="1:7">
      <c r="A42" s="168" t="s">
        <v>126</v>
      </c>
      <c r="B42" s="134">
        <v>184</v>
      </c>
      <c r="C42" s="134">
        <v>908</v>
      </c>
      <c r="D42" s="134">
        <v>908</v>
      </c>
      <c r="E42" s="134">
        <v>512</v>
      </c>
      <c r="F42" s="167">
        <f t="shared" si="0"/>
        <v>56.3876651982379</v>
      </c>
      <c r="G42" s="167">
        <f t="shared" si="1"/>
        <v>278.260869565217</v>
      </c>
    </row>
    <row r="43" s="2" customFormat="1" ht="17.1" customHeight="1" spans="1:7">
      <c r="A43" s="169" t="s">
        <v>196</v>
      </c>
      <c r="B43" s="134"/>
      <c r="C43" s="134"/>
      <c r="D43" s="134"/>
      <c r="E43" s="134"/>
      <c r="F43" s="167" t="e">
        <f t="shared" si="0"/>
        <v>#DIV/0!</v>
      </c>
      <c r="G43" s="167" t="e">
        <f t="shared" si="1"/>
        <v>#DIV/0!</v>
      </c>
    </row>
    <row r="44" s="2" customFormat="1" ht="17.1" customHeight="1" spans="1:7">
      <c r="A44" s="169" t="s">
        <v>197</v>
      </c>
      <c r="B44" s="134"/>
      <c r="C44" s="134"/>
      <c r="D44" s="134"/>
      <c r="E44" s="134"/>
      <c r="F44" s="167" t="e">
        <f t="shared" si="0"/>
        <v>#DIV/0!</v>
      </c>
      <c r="G44" s="167" t="e">
        <f t="shared" si="1"/>
        <v>#DIV/0!</v>
      </c>
    </row>
    <row r="45" s="2" customFormat="1" ht="17.1" customHeight="1" spans="1:7">
      <c r="A45" s="169" t="s">
        <v>198</v>
      </c>
      <c r="B45" s="134"/>
      <c r="C45" s="134"/>
      <c r="D45" s="134"/>
      <c r="E45" s="134"/>
      <c r="F45" s="167" t="e">
        <f t="shared" si="0"/>
        <v>#DIV/0!</v>
      </c>
      <c r="G45" s="167" t="e">
        <f t="shared" si="1"/>
        <v>#DIV/0!</v>
      </c>
    </row>
    <row r="46" s="2" customFormat="1" ht="17.1" customHeight="1" spans="1:7">
      <c r="A46" s="169" t="s">
        <v>199</v>
      </c>
      <c r="B46" s="134">
        <v>184</v>
      </c>
      <c r="C46" s="134">
        <v>908</v>
      </c>
      <c r="D46" s="134">
        <v>908</v>
      </c>
      <c r="E46" s="134">
        <v>512</v>
      </c>
      <c r="F46" s="167">
        <f t="shared" si="0"/>
        <v>56.3876651982379</v>
      </c>
      <c r="G46" s="167">
        <f t="shared" si="1"/>
        <v>278.260869565217</v>
      </c>
    </row>
    <row r="47" s="2" customFormat="1" ht="17.1" customHeight="1" spans="1:7">
      <c r="A47" s="169" t="s">
        <v>200</v>
      </c>
      <c r="B47" s="134"/>
      <c r="C47" s="134"/>
      <c r="D47" s="134"/>
      <c r="E47" s="134"/>
      <c r="F47" s="167" t="e">
        <f t="shared" si="0"/>
        <v>#DIV/0!</v>
      </c>
      <c r="G47" s="167" t="e">
        <f t="shared" si="1"/>
        <v>#DIV/0!</v>
      </c>
    </row>
    <row r="48" s="2" customFormat="1" ht="17.1" customHeight="1" spans="1:7">
      <c r="A48" s="168" t="s">
        <v>127</v>
      </c>
      <c r="B48" s="134">
        <v>8892</v>
      </c>
      <c r="C48" s="134">
        <v>8953</v>
      </c>
      <c r="D48" s="134">
        <v>8953</v>
      </c>
      <c r="E48" s="134">
        <v>10415</v>
      </c>
      <c r="F48" s="167">
        <f t="shared" si="0"/>
        <v>116.329721880934</v>
      </c>
      <c r="G48" s="167">
        <f t="shared" si="1"/>
        <v>117.12775528565</v>
      </c>
    </row>
    <row r="49" s="2" customFormat="1" ht="17.1" customHeight="1" spans="1:7">
      <c r="A49" s="169" t="s">
        <v>201</v>
      </c>
      <c r="B49" s="134">
        <v>13</v>
      </c>
      <c r="C49" s="134">
        <v>73</v>
      </c>
      <c r="D49" s="134">
        <v>73</v>
      </c>
      <c r="E49" s="134">
        <v>45</v>
      </c>
      <c r="F49" s="167">
        <f t="shared" si="0"/>
        <v>61.6438356164384</v>
      </c>
      <c r="G49" s="167">
        <f t="shared" si="1"/>
        <v>346.153846153846</v>
      </c>
    </row>
    <row r="50" s="2" customFormat="1" ht="17.1" customHeight="1" spans="1:7">
      <c r="A50" s="169" t="s">
        <v>202</v>
      </c>
      <c r="B50" s="134">
        <v>8003</v>
      </c>
      <c r="C50" s="134">
        <v>7689</v>
      </c>
      <c r="D50" s="134">
        <v>7689</v>
      </c>
      <c r="E50" s="134">
        <v>9074</v>
      </c>
      <c r="F50" s="167">
        <f t="shared" si="0"/>
        <v>118.012745480557</v>
      </c>
      <c r="G50" s="167">
        <f t="shared" si="1"/>
        <v>113.382481569411</v>
      </c>
    </row>
    <row r="51" s="2" customFormat="1" ht="17.1" customHeight="1" spans="1:7">
      <c r="A51" s="169" t="s">
        <v>203</v>
      </c>
      <c r="B51" s="134"/>
      <c r="C51" s="134"/>
      <c r="D51" s="134"/>
      <c r="E51" s="134"/>
      <c r="F51" s="167" t="e">
        <f t="shared" si="0"/>
        <v>#DIV/0!</v>
      </c>
      <c r="G51" s="167" t="e">
        <f t="shared" si="1"/>
        <v>#DIV/0!</v>
      </c>
    </row>
    <row r="52" s="2" customFormat="1" ht="17.1" customHeight="1" spans="1:7">
      <c r="A52" s="169" t="s">
        <v>204</v>
      </c>
      <c r="B52" s="134">
        <v>35</v>
      </c>
      <c r="C52" s="134">
        <v>460</v>
      </c>
      <c r="D52" s="134">
        <v>460</v>
      </c>
      <c r="E52" s="134">
        <v>460</v>
      </c>
      <c r="F52" s="167">
        <f t="shared" si="0"/>
        <v>100</v>
      </c>
      <c r="G52" s="167">
        <f t="shared" si="1"/>
        <v>1314.28571428571</v>
      </c>
    </row>
    <row r="53" s="2" customFormat="1" ht="17.1" customHeight="1" spans="1:7">
      <c r="A53" s="169" t="s">
        <v>205</v>
      </c>
      <c r="B53" s="134">
        <v>7</v>
      </c>
      <c r="C53" s="134"/>
      <c r="D53" s="134"/>
      <c r="E53" s="134"/>
      <c r="F53" s="167" t="e">
        <f t="shared" si="0"/>
        <v>#DIV/0!</v>
      </c>
      <c r="G53" s="167">
        <f t="shared" si="1"/>
        <v>0</v>
      </c>
    </row>
    <row r="54" s="2" customFormat="1" ht="17.1" customHeight="1" spans="1:7">
      <c r="A54" s="169" t="s">
        <v>206</v>
      </c>
      <c r="B54" s="134">
        <v>692</v>
      </c>
      <c r="C54" s="134">
        <v>731</v>
      </c>
      <c r="D54" s="134">
        <v>731</v>
      </c>
      <c r="E54" s="134">
        <v>780</v>
      </c>
      <c r="F54" s="167">
        <f t="shared" si="0"/>
        <v>106.703146374829</v>
      </c>
      <c r="G54" s="167">
        <f t="shared" si="1"/>
        <v>112.71676300578</v>
      </c>
    </row>
    <row r="55" s="2" customFormat="1" ht="17.1" customHeight="1" spans="1:7">
      <c r="A55" s="169" t="s">
        <v>207</v>
      </c>
      <c r="B55" s="134"/>
      <c r="C55" s="134"/>
      <c r="D55" s="134"/>
      <c r="E55" s="134"/>
      <c r="F55" s="167" t="e">
        <f t="shared" si="0"/>
        <v>#DIV/0!</v>
      </c>
      <c r="G55" s="167" t="e">
        <f t="shared" si="1"/>
        <v>#DIV/0!</v>
      </c>
    </row>
    <row r="56" s="2" customFormat="1" ht="17.1" customHeight="1" spans="1:7">
      <c r="A56" s="169" t="s">
        <v>208</v>
      </c>
      <c r="B56" s="134"/>
      <c r="C56" s="134"/>
      <c r="D56" s="134"/>
      <c r="E56" s="134"/>
      <c r="F56" s="167" t="e">
        <f t="shared" si="0"/>
        <v>#DIV/0!</v>
      </c>
      <c r="G56" s="167" t="e">
        <f t="shared" si="1"/>
        <v>#DIV/0!</v>
      </c>
    </row>
    <row r="57" s="2" customFormat="1" ht="17.1" customHeight="1" spans="1:7">
      <c r="A57" s="169" t="s">
        <v>209</v>
      </c>
      <c r="B57" s="134"/>
      <c r="C57" s="134"/>
      <c r="D57" s="134"/>
      <c r="E57" s="134"/>
      <c r="F57" s="167" t="e">
        <f t="shared" si="0"/>
        <v>#DIV/0!</v>
      </c>
      <c r="G57" s="167" t="e">
        <f t="shared" si="1"/>
        <v>#DIV/0!</v>
      </c>
    </row>
    <row r="58" s="2" customFormat="1" ht="17.1" customHeight="1" spans="1:7">
      <c r="A58" s="169" t="s">
        <v>210</v>
      </c>
      <c r="B58" s="134"/>
      <c r="C58" s="134"/>
      <c r="D58" s="134"/>
      <c r="E58" s="134"/>
      <c r="F58" s="167" t="e">
        <f t="shared" si="0"/>
        <v>#DIV/0!</v>
      </c>
      <c r="G58" s="167" t="e">
        <f t="shared" si="1"/>
        <v>#DIV/0!</v>
      </c>
    </row>
    <row r="59" s="2" customFormat="1" ht="17.1" customHeight="1" spans="1:7">
      <c r="A59" s="169" t="s">
        <v>211</v>
      </c>
      <c r="B59" s="134"/>
      <c r="C59" s="134"/>
      <c r="D59" s="134"/>
      <c r="E59" s="134"/>
      <c r="F59" s="167" t="e">
        <f t="shared" si="0"/>
        <v>#DIV/0!</v>
      </c>
      <c r="G59" s="167" t="e">
        <f t="shared" si="1"/>
        <v>#DIV/0!</v>
      </c>
    </row>
    <row r="60" s="2" customFormat="1" ht="17.1" customHeight="1" spans="1:7">
      <c r="A60" s="169" t="s">
        <v>212</v>
      </c>
      <c r="B60" s="134">
        <v>142</v>
      </c>
      <c r="C60" s="134"/>
      <c r="D60" s="134"/>
      <c r="E60" s="134">
        <v>56</v>
      </c>
      <c r="F60" s="167" t="e">
        <f t="shared" si="0"/>
        <v>#DIV/0!</v>
      </c>
      <c r="G60" s="167">
        <f t="shared" si="1"/>
        <v>39.4366197183099</v>
      </c>
    </row>
    <row r="61" s="2" customFormat="1" ht="17.1" customHeight="1" spans="1:7">
      <c r="A61" s="168" t="s">
        <v>128</v>
      </c>
      <c r="B61" s="134">
        <v>42734</v>
      </c>
      <c r="C61" s="134">
        <v>40658</v>
      </c>
      <c r="D61" s="134">
        <v>40658</v>
      </c>
      <c r="E61" s="134">
        <v>44193</v>
      </c>
      <c r="F61" s="167">
        <f t="shared" si="0"/>
        <v>108.694475871907</v>
      </c>
      <c r="G61" s="167">
        <f t="shared" si="1"/>
        <v>103.414143305097</v>
      </c>
    </row>
    <row r="62" s="2" customFormat="1" ht="17.1" customHeight="1" spans="1:7">
      <c r="A62" s="169" t="s">
        <v>213</v>
      </c>
      <c r="B62" s="134">
        <v>2452</v>
      </c>
      <c r="C62" s="134">
        <v>2614</v>
      </c>
      <c r="D62" s="134">
        <v>2614</v>
      </c>
      <c r="E62" s="134">
        <v>1696</v>
      </c>
      <c r="F62" s="167">
        <f t="shared" si="0"/>
        <v>64.8814078041316</v>
      </c>
      <c r="G62" s="167">
        <f t="shared" si="1"/>
        <v>69.1680261011419</v>
      </c>
    </row>
    <row r="63" s="2" customFormat="1" ht="17.1" customHeight="1" spans="1:7">
      <c r="A63" s="169" t="s">
        <v>214</v>
      </c>
      <c r="B63" s="134">
        <v>29866</v>
      </c>
      <c r="C63" s="134">
        <v>34809</v>
      </c>
      <c r="D63" s="134">
        <v>34809</v>
      </c>
      <c r="E63" s="134">
        <v>34251</v>
      </c>
      <c r="F63" s="167">
        <f t="shared" si="0"/>
        <v>98.3969663018185</v>
      </c>
      <c r="G63" s="167">
        <f t="shared" si="1"/>
        <v>114.682247371593</v>
      </c>
    </row>
    <row r="64" s="2" customFormat="1" ht="17.1" customHeight="1" spans="1:7">
      <c r="A64" s="169" t="s">
        <v>215</v>
      </c>
      <c r="B64" s="134">
        <v>2802</v>
      </c>
      <c r="C64" s="134">
        <v>1298</v>
      </c>
      <c r="D64" s="134">
        <v>1298</v>
      </c>
      <c r="E64" s="134">
        <v>1624</v>
      </c>
      <c r="F64" s="167">
        <f t="shared" si="0"/>
        <v>125.115562403698</v>
      </c>
      <c r="G64" s="167">
        <f t="shared" si="1"/>
        <v>57.9586009992862</v>
      </c>
    </row>
    <row r="65" s="2" customFormat="1" ht="17.1" customHeight="1" spans="1:7">
      <c r="A65" s="169" t="s">
        <v>216</v>
      </c>
      <c r="B65" s="134"/>
      <c r="C65" s="134"/>
      <c r="D65" s="134"/>
      <c r="E65" s="134"/>
      <c r="F65" s="167" t="e">
        <f t="shared" si="0"/>
        <v>#DIV/0!</v>
      </c>
      <c r="G65" s="167" t="e">
        <f t="shared" si="1"/>
        <v>#DIV/0!</v>
      </c>
    </row>
    <row r="66" s="2" customFormat="1" ht="17.1" customHeight="1" spans="1:7">
      <c r="A66" s="169" t="s">
        <v>217</v>
      </c>
      <c r="B66" s="134"/>
      <c r="C66" s="134"/>
      <c r="D66" s="134"/>
      <c r="E66" s="134"/>
      <c r="F66" s="167" t="e">
        <f t="shared" si="0"/>
        <v>#DIV/0!</v>
      </c>
      <c r="G66" s="167" t="e">
        <f t="shared" si="1"/>
        <v>#DIV/0!</v>
      </c>
    </row>
    <row r="67" s="2" customFormat="1" ht="17.1" customHeight="1" spans="1:7">
      <c r="A67" s="169" t="s">
        <v>218</v>
      </c>
      <c r="B67" s="134"/>
      <c r="C67" s="134"/>
      <c r="D67" s="134"/>
      <c r="E67" s="134"/>
      <c r="F67" s="167" t="e">
        <f t="shared" si="0"/>
        <v>#DIV/0!</v>
      </c>
      <c r="G67" s="167" t="e">
        <f t="shared" si="1"/>
        <v>#DIV/0!</v>
      </c>
    </row>
    <row r="68" s="2" customFormat="1" ht="17.1" customHeight="1" spans="1:7">
      <c r="A68" s="169" t="s">
        <v>219</v>
      </c>
      <c r="B68" s="134">
        <v>198</v>
      </c>
      <c r="C68" s="134">
        <v>189</v>
      </c>
      <c r="D68" s="134">
        <v>189</v>
      </c>
      <c r="E68" s="134">
        <v>95</v>
      </c>
      <c r="F68" s="167">
        <f t="shared" ref="F68:F94" si="2">E68/D68*100</f>
        <v>50.2645502645503</v>
      </c>
      <c r="G68" s="167">
        <f t="shared" ref="G68:G94" si="3">E68/B68*100</f>
        <v>47.979797979798</v>
      </c>
    </row>
    <row r="69" s="2" customFormat="1" ht="17.1" customHeight="1" spans="1:7">
      <c r="A69" s="169" t="s">
        <v>220</v>
      </c>
      <c r="B69" s="134">
        <v>352</v>
      </c>
      <c r="C69" s="134">
        <v>390</v>
      </c>
      <c r="D69" s="134">
        <v>390</v>
      </c>
      <c r="E69" s="134">
        <v>390</v>
      </c>
      <c r="F69" s="167">
        <f t="shared" si="2"/>
        <v>100</v>
      </c>
      <c r="G69" s="167">
        <f t="shared" si="3"/>
        <v>110.795454545455</v>
      </c>
    </row>
    <row r="70" s="2" customFormat="1" ht="17.1" customHeight="1" spans="1:7">
      <c r="A70" s="169" t="s">
        <v>221</v>
      </c>
      <c r="B70" s="134">
        <v>1975</v>
      </c>
      <c r="C70" s="134">
        <v>8</v>
      </c>
      <c r="D70" s="134">
        <v>8</v>
      </c>
      <c r="E70" s="134"/>
      <c r="F70" s="167">
        <f t="shared" si="2"/>
        <v>0</v>
      </c>
      <c r="G70" s="167">
        <f t="shared" si="3"/>
        <v>0</v>
      </c>
    </row>
    <row r="71" s="2" customFormat="1" ht="17.1" customHeight="1" spans="1:7">
      <c r="A71" s="169" t="s">
        <v>222</v>
      </c>
      <c r="B71" s="134">
        <v>5089</v>
      </c>
      <c r="C71" s="134">
        <v>1350</v>
      </c>
      <c r="D71" s="134">
        <v>1350</v>
      </c>
      <c r="E71" s="134">
        <v>6137</v>
      </c>
      <c r="F71" s="167">
        <f t="shared" si="2"/>
        <v>454.592592592593</v>
      </c>
      <c r="G71" s="167">
        <f t="shared" si="3"/>
        <v>120.593436824523</v>
      </c>
    </row>
    <row r="72" s="2" customFormat="1" ht="17.1" customHeight="1" spans="1:7">
      <c r="A72" s="168" t="s">
        <v>129</v>
      </c>
      <c r="B72" s="134">
        <v>6778</v>
      </c>
      <c r="C72" s="134">
        <v>7244</v>
      </c>
      <c r="D72" s="134">
        <v>7244</v>
      </c>
      <c r="E72" s="134">
        <v>7256</v>
      </c>
      <c r="F72" s="167">
        <f t="shared" si="2"/>
        <v>100.165654334622</v>
      </c>
      <c r="G72" s="167">
        <f t="shared" si="3"/>
        <v>107.05222779581</v>
      </c>
    </row>
    <row r="73" s="2" customFormat="1" ht="17.1" customHeight="1" spans="1:7">
      <c r="A73" s="169" t="s">
        <v>223</v>
      </c>
      <c r="B73" s="134">
        <v>22</v>
      </c>
      <c r="C73" s="134">
        <v>82</v>
      </c>
      <c r="D73" s="134">
        <v>82</v>
      </c>
      <c r="E73" s="134">
        <v>74</v>
      </c>
      <c r="F73" s="167">
        <f t="shared" si="2"/>
        <v>90.2439024390244</v>
      </c>
      <c r="G73" s="167">
        <f t="shared" si="3"/>
        <v>336.363636363636</v>
      </c>
    </row>
    <row r="74" s="2" customFormat="1" ht="17.1" customHeight="1" spans="1:7">
      <c r="A74" s="169" t="s">
        <v>224</v>
      </c>
      <c r="B74" s="134"/>
      <c r="C74" s="134"/>
      <c r="D74" s="134"/>
      <c r="E74" s="134"/>
      <c r="F74" s="167" t="e">
        <f t="shared" si="2"/>
        <v>#DIV/0!</v>
      </c>
      <c r="G74" s="167" t="e">
        <f t="shared" si="3"/>
        <v>#DIV/0!</v>
      </c>
    </row>
    <row r="75" s="2" customFormat="1" ht="17.1" customHeight="1" spans="1:7">
      <c r="A75" s="169" t="s">
        <v>225</v>
      </c>
      <c r="B75" s="134"/>
      <c r="C75" s="134"/>
      <c r="D75" s="134"/>
      <c r="E75" s="134"/>
      <c r="F75" s="167" t="e">
        <f t="shared" si="2"/>
        <v>#DIV/0!</v>
      </c>
      <c r="G75" s="167" t="e">
        <f t="shared" si="3"/>
        <v>#DIV/0!</v>
      </c>
    </row>
    <row r="76" s="2" customFormat="1" ht="17.1" customHeight="1" spans="1:7">
      <c r="A76" s="169" t="s">
        <v>226</v>
      </c>
      <c r="B76" s="134">
        <v>230</v>
      </c>
      <c r="C76" s="134"/>
      <c r="D76" s="134"/>
      <c r="E76" s="134"/>
      <c r="F76" s="167" t="e">
        <f t="shared" si="2"/>
        <v>#DIV/0!</v>
      </c>
      <c r="G76" s="167">
        <f t="shared" si="3"/>
        <v>0</v>
      </c>
    </row>
    <row r="77" s="2" customFormat="1" ht="17.1" customHeight="1" spans="1:7">
      <c r="A77" s="169" t="s">
        <v>227</v>
      </c>
      <c r="B77" s="134">
        <v>10</v>
      </c>
      <c r="C77" s="134">
        <v>6</v>
      </c>
      <c r="D77" s="134">
        <v>6</v>
      </c>
      <c r="E77" s="134">
        <v>3</v>
      </c>
      <c r="F77" s="167">
        <f t="shared" si="2"/>
        <v>50</v>
      </c>
      <c r="G77" s="167">
        <f t="shared" si="3"/>
        <v>30</v>
      </c>
    </row>
    <row r="78" s="2" customFormat="1" ht="17.1" customHeight="1" spans="1:7">
      <c r="A78" s="169" t="s">
        <v>228</v>
      </c>
      <c r="B78" s="134"/>
      <c r="C78" s="134"/>
      <c r="D78" s="134"/>
      <c r="E78" s="134"/>
      <c r="F78" s="167" t="e">
        <f t="shared" si="2"/>
        <v>#DIV/0!</v>
      </c>
      <c r="G78" s="167" t="e">
        <f t="shared" si="3"/>
        <v>#DIV/0!</v>
      </c>
    </row>
    <row r="79" s="2" customFormat="1" ht="17.1" customHeight="1" spans="1:7">
      <c r="A79" s="169" t="s">
        <v>229</v>
      </c>
      <c r="B79" s="134">
        <v>108</v>
      </c>
      <c r="C79" s="134">
        <v>56</v>
      </c>
      <c r="D79" s="134">
        <v>56</v>
      </c>
      <c r="E79" s="134">
        <v>14</v>
      </c>
      <c r="F79" s="167">
        <f t="shared" si="2"/>
        <v>25</v>
      </c>
      <c r="G79" s="167">
        <f t="shared" si="3"/>
        <v>12.962962962963</v>
      </c>
    </row>
    <row r="80" s="2" customFormat="1" ht="17.1" customHeight="1" spans="1:7">
      <c r="A80" s="169" t="s">
        <v>230</v>
      </c>
      <c r="B80" s="134"/>
      <c r="C80" s="134"/>
      <c r="D80" s="134"/>
      <c r="E80" s="134"/>
      <c r="F80" s="167" t="e">
        <f t="shared" si="2"/>
        <v>#DIV/0!</v>
      </c>
      <c r="G80" s="167" t="e">
        <f t="shared" si="3"/>
        <v>#DIV/0!</v>
      </c>
    </row>
    <row r="81" s="2" customFormat="1" ht="17.1" customHeight="1" spans="1:7">
      <c r="A81" s="169" t="s">
        <v>231</v>
      </c>
      <c r="B81" s="134"/>
      <c r="C81" s="134"/>
      <c r="D81" s="134"/>
      <c r="E81" s="134"/>
      <c r="F81" s="167" t="e">
        <f t="shared" si="2"/>
        <v>#DIV/0!</v>
      </c>
      <c r="G81" s="167" t="e">
        <f t="shared" si="3"/>
        <v>#DIV/0!</v>
      </c>
    </row>
    <row r="82" s="2" customFormat="1" ht="17.1" customHeight="1" spans="1:7">
      <c r="A82" s="169" t="s">
        <v>232</v>
      </c>
      <c r="B82" s="134">
        <v>6408</v>
      </c>
      <c r="C82" s="134">
        <v>7100</v>
      </c>
      <c r="D82" s="134">
        <v>7100</v>
      </c>
      <c r="E82" s="134">
        <v>7165</v>
      </c>
      <c r="F82" s="167">
        <f t="shared" si="2"/>
        <v>100.915492957746</v>
      </c>
      <c r="G82" s="167">
        <f t="shared" si="3"/>
        <v>111.813358302122</v>
      </c>
    </row>
    <row r="83" s="2" customFormat="1" ht="17.1" customHeight="1" spans="1:7">
      <c r="A83" s="168" t="s">
        <v>130</v>
      </c>
      <c r="B83" s="134">
        <v>1457</v>
      </c>
      <c r="C83" s="134">
        <v>2597</v>
      </c>
      <c r="D83" s="134">
        <v>2597</v>
      </c>
      <c r="E83" s="134">
        <v>2040</v>
      </c>
      <c r="F83" s="167">
        <f t="shared" si="2"/>
        <v>78.552175587216</v>
      </c>
      <c r="G83" s="167">
        <f t="shared" si="3"/>
        <v>140.013726835964</v>
      </c>
    </row>
    <row r="84" s="2" customFormat="1" ht="17.1" customHeight="1" spans="1:7">
      <c r="A84" s="169" t="s">
        <v>233</v>
      </c>
      <c r="B84" s="134">
        <v>758</v>
      </c>
      <c r="C84" s="134">
        <v>1575</v>
      </c>
      <c r="D84" s="134">
        <v>1575</v>
      </c>
      <c r="E84" s="134">
        <v>1158</v>
      </c>
      <c r="F84" s="167">
        <f t="shared" si="2"/>
        <v>73.5238095238095</v>
      </c>
      <c r="G84" s="167">
        <f t="shared" si="3"/>
        <v>152.770448548813</v>
      </c>
    </row>
    <row r="85" s="2" customFormat="1" ht="17.1" customHeight="1" spans="1:7">
      <c r="A85" s="169" t="s">
        <v>234</v>
      </c>
      <c r="B85" s="134">
        <v>338</v>
      </c>
      <c r="C85" s="134">
        <v>314</v>
      </c>
      <c r="D85" s="134">
        <v>314</v>
      </c>
      <c r="E85" s="134">
        <v>174</v>
      </c>
      <c r="F85" s="167">
        <f t="shared" si="2"/>
        <v>55.4140127388535</v>
      </c>
      <c r="G85" s="167">
        <f t="shared" si="3"/>
        <v>51.4792899408284</v>
      </c>
    </row>
    <row r="86" s="2" customFormat="1" ht="17.1" customHeight="1" spans="1:7">
      <c r="A86" s="169" t="s">
        <v>235</v>
      </c>
      <c r="B86" s="134">
        <v>8</v>
      </c>
      <c r="C86" s="134">
        <v>16</v>
      </c>
      <c r="D86" s="134">
        <v>16</v>
      </c>
      <c r="E86" s="134">
        <v>14</v>
      </c>
      <c r="F86" s="167">
        <f t="shared" si="2"/>
        <v>87.5</v>
      </c>
      <c r="G86" s="167">
        <f t="shared" si="3"/>
        <v>175</v>
      </c>
    </row>
    <row r="87" s="2" customFormat="1" ht="17.1" customHeight="1" spans="1:7">
      <c r="A87" s="169" t="s">
        <v>236</v>
      </c>
      <c r="B87" s="134"/>
      <c r="C87" s="134">
        <v>16</v>
      </c>
      <c r="D87" s="134">
        <v>16</v>
      </c>
      <c r="E87" s="134">
        <v>14</v>
      </c>
      <c r="F87" s="167">
        <f t="shared" si="2"/>
        <v>87.5</v>
      </c>
      <c r="G87" s="167" t="e">
        <f t="shared" si="3"/>
        <v>#DIV/0!</v>
      </c>
    </row>
    <row r="88" s="2" customFormat="1" ht="17.1" customHeight="1" spans="1:7">
      <c r="A88" s="169" t="s">
        <v>237</v>
      </c>
      <c r="B88" s="134">
        <v>191</v>
      </c>
      <c r="C88" s="134">
        <v>370</v>
      </c>
      <c r="D88" s="134">
        <v>370</v>
      </c>
      <c r="E88" s="134">
        <v>367</v>
      </c>
      <c r="F88" s="167">
        <f t="shared" si="2"/>
        <v>99.1891891891892</v>
      </c>
      <c r="G88" s="167">
        <f t="shared" si="3"/>
        <v>192.146596858639</v>
      </c>
    </row>
    <row r="89" s="2" customFormat="1" ht="17.1" customHeight="1" spans="1:7">
      <c r="A89" s="169" t="s">
        <v>238</v>
      </c>
      <c r="B89" s="134">
        <v>162</v>
      </c>
      <c r="C89" s="134">
        <v>306</v>
      </c>
      <c r="D89" s="134">
        <v>306</v>
      </c>
      <c r="E89" s="134">
        <v>313</v>
      </c>
      <c r="F89" s="167">
        <f t="shared" si="2"/>
        <v>102.287581699346</v>
      </c>
      <c r="G89" s="167">
        <f t="shared" si="3"/>
        <v>193.20987654321</v>
      </c>
    </row>
    <row r="90" s="2" customFormat="1" ht="17.1" customHeight="1" spans="1:7">
      <c r="A90" s="168" t="s">
        <v>131</v>
      </c>
      <c r="B90" s="134">
        <v>33933</v>
      </c>
      <c r="C90" s="134">
        <v>39547</v>
      </c>
      <c r="D90" s="134">
        <v>39547</v>
      </c>
      <c r="E90" s="134">
        <v>39223</v>
      </c>
      <c r="F90" s="167">
        <f t="shared" si="2"/>
        <v>99.1807216729461</v>
      </c>
      <c r="G90" s="167">
        <f t="shared" si="3"/>
        <v>115.589544101612</v>
      </c>
    </row>
    <row r="91" s="2" customFormat="1" ht="17.1" customHeight="1" spans="1:7">
      <c r="A91" s="169" t="s">
        <v>239</v>
      </c>
      <c r="B91" s="134">
        <v>1109</v>
      </c>
      <c r="C91" s="134">
        <v>1257</v>
      </c>
      <c r="D91" s="134">
        <v>1257</v>
      </c>
      <c r="E91" s="134">
        <v>1295</v>
      </c>
      <c r="F91" s="167">
        <f t="shared" si="2"/>
        <v>103.0230708035</v>
      </c>
      <c r="G91" s="167">
        <f t="shared" si="3"/>
        <v>116.771866546438</v>
      </c>
    </row>
    <row r="92" s="2" customFormat="1" ht="17.1" customHeight="1" spans="1:7">
      <c r="A92" s="169" t="s">
        <v>240</v>
      </c>
      <c r="B92" s="134">
        <v>1092</v>
      </c>
      <c r="C92" s="134">
        <v>1297</v>
      </c>
      <c r="D92" s="134">
        <v>1297</v>
      </c>
      <c r="E92" s="134">
        <v>1203</v>
      </c>
      <c r="F92" s="167">
        <f t="shared" si="2"/>
        <v>92.7525057825752</v>
      </c>
      <c r="G92" s="167">
        <f t="shared" si="3"/>
        <v>110.164835164835</v>
      </c>
    </row>
    <row r="93" s="2" customFormat="1" ht="17.1" customHeight="1" spans="1:7">
      <c r="A93" s="169" t="s">
        <v>241</v>
      </c>
      <c r="B93" s="134"/>
      <c r="C93" s="134">
        <v>13930</v>
      </c>
      <c r="D93" s="134">
        <v>13930</v>
      </c>
      <c r="E93" s="134"/>
      <c r="F93" s="167">
        <f t="shared" si="2"/>
        <v>0</v>
      </c>
      <c r="G93" s="167" t="e">
        <f t="shared" si="3"/>
        <v>#DIV/0!</v>
      </c>
    </row>
    <row r="94" s="2" customFormat="1" ht="17.1" customHeight="1" spans="1:7">
      <c r="A94" s="169" t="s">
        <v>242</v>
      </c>
      <c r="B94" s="134"/>
      <c r="C94" s="134"/>
      <c r="D94" s="134"/>
      <c r="E94" s="134"/>
      <c r="F94" s="167" t="e">
        <f t="shared" si="2"/>
        <v>#DIV/0!</v>
      </c>
      <c r="G94" s="167" t="e">
        <f t="shared" si="3"/>
        <v>#DIV/0!</v>
      </c>
    </row>
    <row r="95" s="2" customFormat="1" ht="17.1" customHeight="1" spans="1:7">
      <c r="A95" s="169" t="s">
        <v>243</v>
      </c>
      <c r="B95" s="134">
        <v>261</v>
      </c>
      <c r="C95" s="134">
        <v>122</v>
      </c>
      <c r="D95" s="134">
        <v>122</v>
      </c>
      <c r="E95" s="134">
        <v>462</v>
      </c>
      <c r="F95" s="167">
        <f t="shared" ref="F95:F123" si="4">E95/D95*100</f>
        <v>378.688524590164</v>
      </c>
      <c r="G95" s="167">
        <f t="shared" ref="G95:G123" si="5">E95/B95*100</f>
        <v>177.011494252874</v>
      </c>
    </row>
    <row r="96" s="2" customFormat="1" ht="17.1" customHeight="1" spans="1:7">
      <c r="A96" s="169" t="s">
        <v>244</v>
      </c>
      <c r="B96" s="134">
        <v>1565</v>
      </c>
      <c r="C96" s="134">
        <v>1183</v>
      </c>
      <c r="D96" s="134">
        <v>1183</v>
      </c>
      <c r="E96" s="134">
        <v>2164</v>
      </c>
      <c r="F96" s="167">
        <f t="shared" si="4"/>
        <v>182.924767540152</v>
      </c>
      <c r="G96" s="167">
        <f t="shared" si="5"/>
        <v>138.274760383387</v>
      </c>
    </row>
    <row r="97" s="2" customFormat="1" ht="17.1" customHeight="1" spans="1:7">
      <c r="A97" s="169" t="s">
        <v>245</v>
      </c>
      <c r="B97" s="134">
        <v>1818</v>
      </c>
      <c r="C97" s="134">
        <v>1542</v>
      </c>
      <c r="D97" s="134">
        <v>1542</v>
      </c>
      <c r="E97" s="134">
        <v>1714</v>
      </c>
      <c r="F97" s="167">
        <f t="shared" si="4"/>
        <v>111.154345006485</v>
      </c>
      <c r="G97" s="167">
        <f t="shared" si="5"/>
        <v>94.2794279427943</v>
      </c>
    </row>
    <row r="98" s="2" customFormat="1" ht="17.1" customHeight="1" spans="1:7">
      <c r="A98" s="169" t="s">
        <v>246</v>
      </c>
      <c r="B98" s="134">
        <v>202</v>
      </c>
      <c r="C98" s="134">
        <v>122</v>
      </c>
      <c r="D98" s="134">
        <v>122</v>
      </c>
      <c r="E98" s="134">
        <v>266</v>
      </c>
      <c r="F98" s="167">
        <f t="shared" si="4"/>
        <v>218.032786885246</v>
      </c>
      <c r="G98" s="167">
        <f t="shared" si="5"/>
        <v>131.683168316832</v>
      </c>
    </row>
    <row r="99" s="2" customFormat="1" ht="17.1" customHeight="1" spans="1:7">
      <c r="A99" s="169" t="s">
        <v>247</v>
      </c>
      <c r="B99" s="134">
        <v>1323</v>
      </c>
      <c r="C99" s="134">
        <v>5435</v>
      </c>
      <c r="D99" s="134">
        <v>5435</v>
      </c>
      <c r="E99" s="134">
        <v>1606</v>
      </c>
      <c r="F99" s="167">
        <f t="shared" si="4"/>
        <v>29.5492180312788</v>
      </c>
      <c r="G99" s="167">
        <f t="shared" si="5"/>
        <v>121.390778533636</v>
      </c>
    </row>
    <row r="100" s="2" customFormat="1" ht="17.1" customHeight="1" spans="1:7">
      <c r="A100" s="171" t="s">
        <v>248</v>
      </c>
      <c r="B100" s="134">
        <v>799</v>
      </c>
      <c r="C100" s="134">
        <v>797</v>
      </c>
      <c r="D100" s="134">
        <v>797</v>
      </c>
      <c r="E100" s="134">
        <v>879</v>
      </c>
      <c r="F100" s="167">
        <f t="shared" si="4"/>
        <v>110.288582183187</v>
      </c>
      <c r="G100" s="167">
        <f t="shared" si="5"/>
        <v>110.012515644556</v>
      </c>
    </row>
    <row r="101" s="2" customFormat="1" ht="17.1" customHeight="1" spans="1:7">
      <c r="A101" s="169" t="s">
        <v>249</v>
      </c>
      <c r="B101" s="134">
        <v>10043</v>
      </c>
      <c r="C101" s="134"/>
      <c r="D101" s="134"/>
      <c r="E101" s="134">
        <v>13855</v>
      </c>
      <c r="F101" s="167" t="e">
        <f t="shared" si="4"/>
        <v>#DIV/0!</v>
      </c>
      <c r="G101" s="167">
        <f t="shared" si="5"/>
        <v>137.95678582097</v>
      </c>
    </row>
    <row r="102" s="2" customFormat="1" ht="17.1" customHeight="1" spans="1:7">
      <c r="A102" s="169" t="s">
        <v>250</v>
      </c>
      <c r="B102" s="134">
        <v>39</v>
      </c>
      <c r="C102" s="134">
        <v>50</v>
      </c>
      <c r="D102" s="134">
        <v>50</v>
      </c>
      <c r="E102" s="134">
        <v>57</v>
      </c>
      <c r="F102" s="167">
        <f t="shared" si="4"/>
        <v>114</v>
      </c>
      <c r="G102" s="167">
        <f t="shared" si="5"/>
        <v>146.153846153846</v>
      </c>
    </row>
    <row r="103" s="2" customFormat="1" ht="17.1" customHeight="1" spans="1:7">
      <c r="A103" s="169" t="s">
        <v>251</v>
      </c>
      <c r="B103" s="134">
        <v>5658</v>
      </c>
      <c r="C103" s="134">
        <v>4679</v>
      </c>
      <c r="D103" s="134">
        <v>4679</v>
      </c>
      <c r="E103" s="134">
        <v>5471</v>
      </c>
      <c r="F103" s="167">
        <f t="shared" si="4"/>
        <v>116.926693737978</v>
      </c>
      <c r="G103" s="167">
        <f t="shared" si="5"/>
        <v>96.6949452103217</v>
      </c>
    </row>
    <row r="104" s="2" customFormat="1" ht="17.1" customHeight="1" spans="1:7">
      <c r="A104" s="169" t="s">
        <v>252</v>
      </c>
      <c r="B104" s="134">
        <v>159</v>
      </c>
      <c r="C104" s="134">
        <v>192</v>
      </c>
      <c r="D104" s="134">
        <v>192</v>
      </c>
      <c r="E104" s="134">
        <v>186</v>
      </c>
      <c r="F104" s="167">
        <f t="shared" si="4"/>
        <v>96.875</v>
      </c>
      <c r="G104" s="167">
        <f t="shared" si="5"/>
        <v>116.981132075472</v>
      </c>
    </row>
    <row r="105" s="2" customFormat="1" ht="17.1" customHeight="1" spans="1:7">
      <c r="A105" s="169" t="s">
        <v>253</v>
      </c>
      <c r="B105" s="134">
        <v>581</v>
      </c>
      <c r="C105" s="134">
        <v>831</v>
      </c>
      <c r="D105" s="134">
        <v>831</v>
      </c>
      <c r="E105" s="134">
        <v>807</v>
      </c>
      <c r="F105" s="167">
        <f t="shared" si="4"/>
        <v>97.1119133574007</v>
      </c>
      <c r="G105" s="167">
        <f t="shared" si="5"/>
        <v>138.898450946644</v>
      </c>
    </row>
    <row r="106" s="2" customFormat="1" ht="17.1" customHeight="1" spans="1:7">
      <c r="A106" s="169" t="s">
        <v>254</v>
      </c>
      <c r="B106" s="134"/>
      <c r="C106" s="134"/>
      <c r="D106" s="134"/>
      <c r="E106" s="134"/>
      <c r="F106" s="167" t="e">
        <f t="shared" si="4"/>
        <v>#DIV/0!</v>
      </c>
      <c r="G106" s="167" t="e">
        <f t="shared" si="5"/>
        <v>#DIV/0!</v>
      </c>
    </row>
    <row r="107" s="2" customFormat="1" ht="17.1" customHeight="1" spans="1:7">
      <c r="A107" s="169" t="s">
        <v>255</v>
      </c>
      <c r="B107" s="134">
        <v>9</v>
      </c>
      <c r="C107" s="134">
        <v>154</v>
      </c>
      <c r="D107" s="134">
        <v>154</v>
      </c>
      <c r="E107" s="134">
        <v>52</v>
      </c>
      <c r="F107" s="167">
        <f t="shared" si="4"/>
        <v>33.7662337662338</v>
      </c>
      <c r="G107" s="167">
        <f t="shared" si="5"/>
        <v>577.777777777778</v>
      </c>
    </row>
    <row r="108" s="2" customFormat="1" ht="17.1" customHeight="1" spans="1:7">
      <c r="A108" s="169" t="s">
        <v>256</v>
      </c>
      <c r="B108" s="134">
        <v>6515</v>
      </c>
      <c r="C108" s="134">
        <v>6492</v>
      </c>
      <c r="D108" s="134">
        <v>6492</v>
      </c>
      <c r="E108" s="134">
        <v>7363</v>
      </c>
      <c r="F108" s="167">
        <f t="shared" si="4"/>
        <v>113.41651263093</v>
      </c>
      <c r="G108" s="167">
        <f t="shared" si="5"/>
        <v>113.016116653876</v>
      </c>
    </row>
    <row r="109" s="2" customFormat="1" ht="17.1" customHeight="1" spans="1:7">
      <c r="A109" s="169" t="s">
        <v>257</v>
      </c>
      <c r="B109" s="134"/>
      <c r="C109" s="134">
        <v>230</v>
      </c>
      <c r="D109" s="134">
        <v>230</v>
      </c>
      <c r="E109" s="134">
        <v>329</v>
      </c>
      <c r="F109" s="167">
        <f t="shared" si="4"/>
        <v>143.04347826087</v>
      </c>
      <c r="G109" s="167" t="e">
        <f t="shared" si="5"/>
        <v>#DIV/0!</v>
      </c>
    </row>
    <row r="110" s="2" customFormat="1" ht="17.1" customHeight="1" spans="1:7">
      <c r="A110" s="169" t="s">
        <v>258</v>
      </c>
      <c r="B110" s="134">
        <v>388</v>
      </c>
      <c r="C110" s="134">
        <v>377</v>
      </c>
      <c r="D110" s="134">
        <v>377</v>
      </c>
      <c r="E110" s="134">
        <v>353</v>
      </c>
      <c r="F110" s="167">
        <f t="shared" si="4"/>
        <v>93.6339522546419</v>
      </c>
      <c r="G110" s="167">
        <f t="shared" si="5"/>
        <v>90.979381443299</v>
      </c>
    </row>
    <row r="111" s="2" customFormat="1" ht="17.1" customHeight="1" spans="1:7">
      <c r="A111" s="169" t="s">
        <v>259</v>
      </c>
      <c r="B111" s="134">
        <v>150</v>
      </c>
      <c r="C111" s="134">
        <v>0</v>
      </c>
      <c r="D111" s="134">
        <v>0</v>
      </c>
      <c r="E111" s="134"/>
      <c r="F111" s="167"/>
      <c r="G111" s="167"/>
    </row>
    <row r="112" s="2" customFormat="1" ht="17.1" customHeight="1" spans="1:7">
      <c r="A112" s="169" t="s">
        <v>260</v>
      </c>
      <c r="B112" s="134">
        <v>2222</v>
      </c>
      <c r="C112" s="134">
        <v>857</v>
      </c>
      <c r="D112" s="134">
        <v>857</v>
      </c>
      <c r="E112" s="134">
        <v>1161</v>
      </c>
      <c r="F112" s="167">
        <f t="shared" ref="F112:F124" si="6">E112/D112*100</f>
        <v>135.472578763127</v>
      </c>
      <c r="G112" s="167">
        <f t="shared" ref="G112:G124" si="7">E112/B112*100</f>
        <v>52.2502250225022</v>
      </c>
    </row>
    <row r="113" s="2" customFormat="1" ht="17.1" customHeight="1" spans="1:7">
      <c r="A113" s="168" t="s">
        <v>132</v>
      </c>
      <c r="B113" s="134">
        <v>15390</v>
      </c>
      <c r="C113" s="134">
        <v>13828</v>
      </c>
      <c r="D113" s="134">
        <v>13828</v>
      </c>
      <c r="E113" s="134">
        <v>16061</v>
      </c>
      <c r="F113" s="167">
        <f t="shared" si="6"/>
        <v>116.148394561759</v>
      </c>
      <c r="G113" s="167">
        <f t="shared" si="7"/>
        <v>104.359974009097</v>
      </c>
    </row>
    <row r="114" s="2" customFormat="1" ht="17.1" customHeight="1" spans="1:7">
      <c r="A114" s="169" t="s">
        <v>261</v>
      </c>
      <c r="B114" s="134">
        <v>557</v>
      </c>
      <c r="C114" s="134">
        <v>857</v>
      </c>
      <c r="D114" s="134">
        <v>857</v>
      </c>
      <c r="E114" s="134">
        <v>475</v>
      </c>
      <c r="F114" s="167">
        <f t="shared" si="6"/>
        <v>55.4259043173862</v>
      </c>
      <c r="G114" s="167">
        <f t="shared" si="7"/>
        <v>85.278276481149</v>
      </c>
    </row>
    <row r="115" s="2" customFormat="1" ht="17.1" customHeight="1" spans="1:7">
      <c r="A115" s="169" t="s">
        <v>262</v>
      </c>
      <c r="B115" s="134">
        <v>2735</v>
      </c>
      <c r="C115" s="134">
        <v>1224</v>
      </c>
      <c r="D115" s="134">
        <v>1224</v>
      </c>
      <c r="E115" s="134">
        <v>1333</v>
      </c>
      <c r="F115" s="167">
        <f t="shared" si="6"/>
        <v>108.90522875817</v>
      </c>
      <c r="G115" s="167">
        <f t="shared" si="7"/>
        <v>48.7385740402194</v>
      </c>
    </row>
    <row r="116" s="2" customFormat="1" ht="17.1" customHeight="1" spans="1:7">
      <c r="A116" s="169" t="s">
        <v>263</v>
      </c>
      <c r="B116" s="134">
        <v>1329</v>
      </c>
      <c r="C116" s="134">
        <v>1416</v>
      </c>
      <c r="D116" s="134">
        <v>1416</v>
      </c>
      <c r="E116" s="134">
        <v>1411</v>
      </c>
      <c r="F116" s="167">
        <f t="shared" si="6"/>
        <v>99.6468926553672</v>
      </c>
      <c r="G116" s="167">
        <f t="shared" si="7"/>
        <v>106.170052671181</v>
      </c>
    </row>
    <row r="117" s="2" customFormat="1" ht="17.1" customHeight="1" spans="1:7">
      <c r="A117" s="169" t="s">
        <v>264</v>
      </c>
      <c r="B117" s="134">
        <v>4257</v>
      </c>
      <c r="C117" s="134">
        <v>4501</v>
      </c>
      <c r="D117" s="134">
        <v>4501</v>
      </c>
      <c r="E117" s="134">
        <v>6480</v>
      </c>
      <c r="F117" s="167">
        <f t="shared" si="6"/>
        <v>143.968007109531</v>
      </c>
      <c r="G117" s="167">
        <f t="shared" si="7"/>
        <v>152.219873150106</v>
      </c>
    </row>
    <row r="118" s="2" customFormat="1" ht="17.1" customHeight="1" spans="1:7">
      <c r="A118" s="169" t="s">
        <v>265</v>
      </c>
      <c r="B118" s="134"/>
      <c r="C118" s="134"/>
      <c r="D118" s="134"/>
      <c r="E118" s="134"/>
      <c r="F118" s="167" t="e">
        <f t="shared" si="6"/>
        <v>#DIV/0!</v>
      </c>
      <c r="G118" s="167" t="e">
        <f t="shared" si="7"/>
        <v>#DIV/0!</v>
      </c>
    </row>
    <row r="119" s="2" customFormat="1" ht="17.1" customHeight="1" spans="1:7">
      <c r="A119" s="169" t="s">
        <v>266</v>
      </c>
      <c r="B119" s="134">
        <v>19</v>
      </c>
      <c r="C119" s="134">
        <v>50</v>
      </c>
      <c r="D119" s="134">
        <v>50</v>
      </c>
      <c r="E119" s="134">
        <v>48</v>
      </c>
      <c r="F119" s="167">
        <f t="shared" si="6"/>
        <v>96</v>
      </c>
      <c r="G119" s="167">
        <f t="shared" si="7"/>
        <v>252.631578947368</v>
      </c>
    </row>
    <row r="120" s="2" customFormat="1" ht="17.1" customHeight="1" spans="1:7">
      <c r="A120" s="169" t="s">
        <v>267</v>
      </c>
      <c r="B120" s="134">
        <v>409</v>
      </c>
      <c r="C120" s="134">
        <v>677</v>
      </c>
      <c r="D120" s="134">
        <v>677</v>
      </c>
      <c r="E120" s="134">
        <v>737</v>
      </c>
      <c r="F120" s="167">
        <f t="shared" si="6"/>
        <v>108.862629246677</v>
      </c>
      <c r="G120" s="167">
        <f t="shared" si="7"/>
        <v>180.195599022005</v>
      </c>
    </row>
    <row r="121" s="2" customFormat="1" ht="17.1" customHeight="1" spans="1:7">
      <c r="A121" s="169" t="s">
        <v>268</v>
      </c>
      <c r="B121" s="134">
        <v>3114</v>
      </c>
      <c r="C121" s="134">
        <v>3167</v>
      </c>
      <c r="D121" s="134">
        <v>3167</v>
      </c>
      <c r="E121" s="134">
        <v>3229</v>
      </c>
      <c r="F121" s="167">
        <f t="shared" si="6"/>
        <v>101.957688664351</v>
      </c>
      <c r="G121" s="167">
        <f t="shared" si="7"/>
        <v>103.692999357739</v>
      </c>
    </row>
    <row r="122" s="2" customFormat="1" ht="17.1" customHeight="1" spans="1:7">
      <c r="A122" s="169" t="s">
        <v>269</v>
      </c>
      <c r="B122" s="134">
        <v>183</v>
      </c>
      <c r="C122" s="134">
        <v>159</v>
      </c>
      <c r="D122" s="134">
        <v>159</v>
      </c>
      <c r="E122" s="134">
        <v>220</v>
      </c>
      <c r="F122" s="167">
        <f t="shared" si="6"/>
        <v>138.364779874214</v>
      </c>
      <c r="G122" s="167">
        <f t="shared" si="7"/>
        <v>120.218579234973</v>
      </c>
    </row>
    <row r="123" s="2" customFormat="1" ht="17.1" customHeight="1" spans="1:7">
      <c r="A123" s="169" t="s">
        <v>270</v>
      </c>
      <c r="B123" s="134">
        <v>2468</v>
      </c>
      <c r="C123" s="134">
        <v>1323</v>
      </c>
      <c r="D123" s="134">
        <v>1323</v>
      </c>
      <c r="E123" s="134">
        <v>1679</v>
      </c>
      <c r="F123" s="167">
        <f t="shared" si="6"/>
        <v>126.908541194255</v>
      </c>
      <c r="G123" s="167">
        <f t="shared" si="7"/>
        <v>68.030794165316</v>
      </c>
    </row>
    <row r="124" s="2" customFormat="1" ht="17.1" customHeight="1" spans="1:7">
      <c r="A124" s="169" t="s">
        <v>271</v>
      </c>
      <c r="B124" s="134">
        <v>37</v>
      </c>
      <c r="C124" s="134">
        <v>29</v>
      </c>
      <c r="D124" s="134">
        <v>29</v>
      </c>
      <c r="E124" s="134">
        <v>31</v>
      </c>
      <c r="F124" s="167">
        <f t="shared" si="6"/>
        <v>106.896551724138</v>
      </c>
      <c r="G124" s="167">
        <f t="shared" si="7"/>
        <v>83.7837837837838</v>
      </c>
    </row>
    <row r="125" s="2" customFormat="1" ht="17.1" customHeight="1" spans="1:7">
      <c r="A125" s="169" t="s">
        <v>272</v>
      </c>
      <c r="B125" s="134">
        <v>279</v>
      </c>
      <c r="C125" s="134">
        <v>417</v>
      </c>
      <c r="D125" s="134">
        <v>417</v>
      </c>
      <c r="E125" s="134">
        <v>404</v>
      </c>
      <c r="F125" s="167"/>
      <c r="G125" s="167"/>
    </row>
    <row r="126" s="2" customFormat="1" ht="17.1" customHeight="1" spans="1:7">
      <c r="A126" s="169" t="s">
        <v>273</v>
      </c>
      <c r="B126" s="134">
        <v>3</v>
      </c>
      <c r="C126" s="134">
        <v>8</v>
      </c>
      <c r="D126" s="134">
        <v>8</v>
      </c>
      <c r="E126" s="134">
        <v>14</v>
      </c>
      <c r="F126" s="167"/>
      <c r="G126" s="167"/>
    </row>
    <row r="127" s="2" customFormat="1" ht="17.1" customHeight="1" spans="1:7">
      <c r="A127" s="169" t="s">
        <v>274</v>
      </c>
      <c r="B127" s="134"/>
      <c r="C127" s="134"/>
      <c r="D127" s="134"/>
      <c r="E127" s="134"/>
      <c r="F127" s="167" t="e">
        <f>E127/D127*100</f>
        <v>#DIV/0!</v>
      </c>
      <c r="G127" s="167" t="e">
        <f>E127/B127*100</f>
        <v>#DIV/0!</v>
      </c>
    </row>
    <row r="128" s="2" customFormat="1" ht="17.1" customHeight="1" spans="1:7">
      <c r="A128" s="168" t="s">
        <v>133</v>
      </c>
      <c r="B128" s="134">
        <v>6160</v>
      </c>
      <c r="C128" s="134">
        <v>2100</v>
      </c>
      <c r="D128" s="134">
        <v>2100</v>
      </c>
      <c r="E128" s="134">
        <v>2882</v>
      </c>
      <c r="F128" s="167">
        <f>E128/D128*100</f>
        <v>137.238095238095</v>
      </c>
      <c r="G128" s="167">
        <f>E128/B128*100</f>
        <v>46.7857142857143</v>
      </c>
    </row>
    <row r="129" s="2" customFormat="1" ht="17.1" customHeight="1" spans="1:7">
      <c r="A129" s="169" t="s">
        <v>275</v>
      </c>
      <c r="B129" s="134">
        <v>13</v>
      </c>
      <c r="C129" s="134"/>
      <c r="D129" s="134"/>
      <c r="E129" s="134"/>
      <c r="F129" s="167" t="e">
        <f>E129/D129*100</f>
        <v>#DIV/0!</v>
      </c>
      <c r="G129" s="167">
        <f>E129/B129*100</f>
        <v>0</v>
      </c>
    </row>
    <row r="130" s="2" customFormat="1" ht="17.1" customHeight="1" spans="1:7">
      <c r="A130" s="169" t="s">
        <v>276</v>
      </c>
      <c r="B130" s="134">
        <v>43</v>
      </c>
      <c r="C130" s="134"/>
      <c r="D130" s="134"/>
      <c r="E130" s="134"/>
      <c r="F130" s="167" t="e">
        <f>E130/D130*100</f>
        <v>#DIV/0!</v>
      </c>
      <c r="G130" s="167">
        <f>E130/B130*100</f>
        <v>0</v>
      </c>
    </row>
    <row r="131" s="2" customFormat="1" ht="17.1" customHeight="1" spans="1:7">
      <c r="A131" s="169" t="s">
        <v>277</v>
      </c>
      <c r="B131" s="134">
        <v>3834</v>
      </c>
      <c r="C131" s="134">
        <v>1641</v>
      </c>
      <c r="D131" s="134">
        <v>1641</v>
      </c>
      <c r="E131" s="134">
        <v>1957</v>
      </c>
      <c r="F131" s="167">
        <f>E131/D131*100</f>
        <v>119.256550883608</v>
      </c>
      <c r="G131" s="167">
        <f>E131/B131*100</f>
        <v>51.0432968179447</v>
      </c>
    </row>
    <row r="132" s="2" customFormat="1" ht="17.1" customHeight="1" spans="1:7">
      <c r="A132" s="169" t="s">
        <v>278</v>
      </c>
      <c r="B132" s="134">
        <v>726</v>
      </c>
      <c r="C132" s="134">
        <v>310</v>
      </c>
      <c r="D132" s="134">
        <v>310</v>
      </c>
      <c r="E132" s="134">
        <v>739</v>
      </c>
      <c r="F132" s="167">
        <f t="shared" ref="F132:F189" si="8">E132/D132*100</f>
        <v>238.387096774194</v>
      </c>
      <c r="G132" s="167">
        <f t="shared" ref="G132:G189" si="9">E132/B132*100</f>
        <v>101.790633608815</v>
      </c>
    </row>
    <row r="133" s="2" customFormat="1" ht="17.1" customHeight="1" spans="1:7">
      <c r="A133" s="169" t="s">
        <v>279</v>
      </c>
      <c r="B133" s="134">
        <v>260</v>
      </c>
      <c r="C133" s="134">
        <v>138</v>
      </c>
      <c r="D133" s="134">
        <v>138</v>
      </c>
      <c r="E133" s="134">
        <v>44</v>
      </c>
      <c r="F133" s="167">
        <f t="shared" si="8"/>
        <v>31.8840579710145</v>
      </c>
      <c r="G133" s="167">
        <f t="shared" si="9"/>
        <v>16.9230769230769</v>
      </c>
    </row>
    <row r="134" s="2" customFormat="1" ht="17.1" customHeight="1" spans="1:7">
      <c r="A134" s="169" t="s">
        <v>280</v>
      </c>
      <c r="B134" s="134"/>
      <c r="C134" s="134"/>
      <c r="D134" s="134"/>
      <c r="E134" s="134">
        <v>42</v>
      </c>
      <c r="F134" s="167" t="e">
        <f t="shared" si="8"/>
        <v>#DIV/0!</v>
      </c>
      <c r="G134" s="167" t="e">
        <f t="shared" si="9"/>
        <v>#DIV/0!</v>
      </c>
    </row>
    <row r="135" s="2" customFormat="1" ht="17.1" customHeight="1" spans="1:7">
      <c r="A135" s="169" t="s">
        <v>281</v>
      </c>
      <c r="B135" s="134"/>
      <c r="C135" s="134"/>
      <c r="D135" s="134"/>
      <c r="E135" s="134"/>
      <c r="F135" s="167" t="e">
        <f t="shared" si="8"/>
        <v>#DIV/0!</v>
      </c>
      <c r="G135" s="167" t="e">
        <f t="shared" si="9"/>
        <v>#DIV/0!</v>
      </c>
    </row>
    <row r="136" s="2" customFormat="1" ht="17.1" customHeight="1" spans="1:7">
      <c r="A136" s="169" t="s">
        <v>282</v>
      </c>
      <c r="B136" s="134"/>
      <c r="C136" s="134"/>
      <c r="D136" s="134"/>
      <c r="E136" s="134"/>
      <c r="F136" s="167" t="e">
        <f t="shared" si="8"/>
        <v>#DIV/0!</v>
      </c>
      <c r="G136" s="167" t="e">
        <f t="shared" si="9"/>
        <v>#DIV/0!</v>
      </c>
    </row>
    <row r="137" s="2" customFormat="1" ht="17.1" customHeight="1" spans="1:7">
      <c r="A137" s="169" t="s">
        <v>283</v>
      </c>
      <c r="B137" s="134"/>
      <c r="C137" s="134"/>
      <c r="D137" s="134"/>
      <c r="E137" s="134"/>
      <c r="F137" s="167" t="e">
        <f t="shared" si="8"/>
        <v>#DIV/0!</v>
      </c>
      <c r="G137" s="167" t="e">
        <f t="shared" si="9"/>
        <v>#DIV/0!</v>
      </c>
    </row>
    <row r="138" s="2" customFormat="1" ht="17.1" customHeight="1" spans="1:7">
      <c r="A138" s="169" t="s">
        <v>284</v>
      </c>
      <c r="B138" s="134">
        <v>14</v>
      </c>
      <c r="C138" s="134">
        <v>11</v>
      </c>
      <c r="D138" s="134">
        <v>11</v>
      </c>
      <c r="E138" s="134"/>
      <c r="F138" s="167">
        <f t="shared" si="8"/>
        <v>0</v>
      </c>
      <c r="G138" s="167">
        <f t="shared" si="9"/>
        <v>0</v>
      </c>
    </row>
    <row r="139" s="2" customFormat="1" ht="17.1" customHeight="1" spans="1:7">
      <c r="A139" s="169" t="s">
        <v>285</v>
      </c>
      <c r="B139" s="134">
        <v>1270</v>
      </c>
      <c r="C139" s="134"/>
      <c r="D139" s="134"/>
      <c r="E139" s="134"/>
      <c r="F139" s="167" t="e">
        <f t="shared" si="8"/>
        <v>#DIV/0!</v>
      </c>
      <c r="G139" s="167">
        <f t="shared" si="9"/>
        <v>0</v>
      </c>
    </row>
    <row r="140" s="2" customFormat="1" ht="17.1" customHeight="1" spans="1:7">
      <c r="A140" s="169" t="s">
        <v>286</v>
      </c>
      <c r="B140" s="134"/>
      <c r="C140" s="134"/>
      <c r="D140" s="134"/>
      <c r="E140" s="134"/>
      <c r="F140" s="167" t="e">
        <f t="shared" si="8"/>
        <v>#DIV/0!</v>
      </c>
      <c r="G140" s="167" t="e">
        <f t="shared" si="9"/>
        <v>#DIV/0!</v>
      </c>
    </row>
    <row r="141" s="2" customFormat="1" ht="17.1" customHeight="1" spans="1:7">
      <c r="A141" s="169" t="s">
        <v>287</v>
      </c>
      <c r="B141" s="134"/>
      <c r="C141" s="134"/>
      <c r="D141" s="134"/>
      <c r="E141" s="134"/>
      <c r="F141" s="167" t="e">
        <f t="shared" si="8"/>
        <v>#DIV/0!</v>
      </c>
      <c r="G141" s="167" t="e">
        <f t="shared" si="9"/>
        <v>#DIV/0!</v>
      </c>
    </row>
    <row r="142" s="2" customFormat="1" ht="17.1" customHeight="1" spans="1:7">
      <c r="A142" s="169" t="s">
        <v>288</v>
      </c>
      <c r="B142" s="134"/>
      <c r="C142" s="134"/>
      <c r="D142" s="134"/>
      <c r="E142" s="134">
        <v>100</v>
      </c>
      <c r="F142" s="167" t="e">
        <f t="shared" si="8"/>
        <v>#DIV/0!</v>
      </c>
      <c r="G142" s="167" t="e">
        <f t="shared" si="9"/>
        <v>#DIV/0!</v>
      </c>
    </row>
    <row r="143" s="2" customFormat="1" ht="17.1" customHeight="1" spans="1:7">
      <c r="A143" s="169" t="s">
        <v>289</v>
      </c>
      <c r="B143" s="134"/>
      <c r="C143" s="134"/>
      <c r="D143" s="134"/>
      <c r="E143" s="134"/>
      <c r="F143" s="167" t="e">
        <f t="shared" si="8"/>
        <v>#DIV/0!</v>
      </c>
      <c r="G143" s="167" t="e">
        <f t="shared" si="9"/>
        <v>#DIV/0!</v>
      </c>
    </row>
    <row r="144" s="2" customFormat="1" ht="17.1" customHeight="1" spans="1:7">
      <c r="A144" s="168" t="s">
        <v>134</v>
      </c>
      <c r="B144" s="134">
        <v>21066</v>
      </c>
      <c r="C144" s="134">
        <v>18575</v>
      </c>
      <c r="D144" s="134">
        <v>18575</v>
      </c>
      <c r="E144" s="134">
        <v>18045</v>
      </c>
      <c r="F144" s="167">
        <f t="shared" si="8"/>
        <v>97.1467025572005</v>
      </c>
      <c r="G144" s="167">
        <f t="shared" si="9"/>
        <v>85.659356308744</v>
      </c>
    </row>
    <row r="145" s="2" customFormat="1" ht="17.1" customHeight="1" spans="1:7">
      <c r="A145" s="169" t="s">
        <v>290</v>
      </c>
      <c r="B145" s="134">
        <v>4740</v>
      </c>
      <c r="C145" s="134">
        <v>2403</v>
      </c>
      <c r="D145" s="134">
        <v>2403</v>
      </c>
      <c r="E145" s="134">
        <v>2507</v>
      </c>
      <c r="F145" s="167">
        <f t="shared" si="8"/>
        <v>104.327923429047</v>
      </c>
      <c r="G145" s="167">
        <f t="shared" si="9"/>
        <v>52.8902953586498</v>
      </c>
    </row>
    <row r="146" s="2" customFormat="1" ht="17.1" customHeight="1" spans="1:7">
      <c r="A146" s="169" t="s">
        <v>291</v>
      </c>
      <c r="B146" s="134"/>
      <c r="C146" s="134">
        <v>356</v>
      </c>
      <c r="D146" s="134">
        <v>356</v>
      </c>
      <c r="E146" s="134">
        <v>376</v>
      </c>
      <c r="F146" s="167">
        <f t="shared" si="8"/>
        <v>105.61797752809</v>
      </c>
      <c r="G146" s="167" t="e">
        <f t="shared" si="9"/>
        <v>#DIV/0!</v>
      </c>
    </row>
    <row r="147" s="2" customFormat="1" ht="17.1" customHeight="1" spans="1:7">
      <c r="A147" s="169" t="s">
        <v>292</v>
      </c>
      <c r="B147" s="134">
        <v>14461</v>
      </c>
      <c r="C147" s="134">
        <v>13603</v>
      </c>
      <c r="D147" s="134">
        <v>13603</v>
      </c>
      <c r="E147" s="134">
        <v>13077</v>
      </c>
      <c r="F147" s="167">
        <f t="shared" si="8"/>
        <v>96.1332059104609</v>
      </c>
      <c r="G147" s="167">
        <f t="shared" si="9"/>
        <v>90.4294308830648</v>
      </c>
    </row>
    <row r="148" s="2" customFormat="1" ht="17.1" customHeight="1" spans="1:7">
      <c r="A148" s="169" t="s">
        <v>293</v>
      </c>
      <c r="B148" s="134">
        <v>1486</v>
      </c>
      <c r="C148" s="134">
        <v>2213</v>
      </c>
      <c r="D148" s="134">
        <v>2213</v>
      </c>
      <c r="E148" s="134">
        <v>2081</v>
      </c>
      <c r="F148" s="167">
        <f t="shared" si="8"/>
        <v>94.0352462720289</v>
      </c>
      <c r="G148" s="167">
        <f t="shared" si="9"/>
        <v>140.040376850606</v>
      </c>
    </row>
    <row r="149" s="2" customFormat="1" ht="17.1" customHeight="1" spans="1:7">
      <c r="A149" s="169" t="s">
        <v>294</v>
      </c>
      <c r="B149" s="134"/>
      <c r="C149" s="134"/>
      <c r="D149" s="134"/>
      <c r="E149" s="134"/>
      <c r="F149" s="167" t="e">
        <f t="shared" si="8"/>
        <v>#DIV/0!</v>
      </c>
      <c r="G149" s="167" t="e">
        <f t="shared" si="9"/>
        <v>#DIV/0!</v>
      </c>
    </row>
    <row r="150" s="2" customFormat="1" ht="17.1" customHeight="1" spans="1:7">
      <c r="A150" s="169" t="s">
        <v>295</v>
      </c>
      <c r="B150" s="134">
        <v>379</v>
      </c>
      <c r="C150" s="134"/>
      <c r="D150" s="134"/>
      <c r="E150" s="134">
        <v>4</v>
      </c>
      <c r="F150" s="167" t="e">
        <f t="shared" si="8"/>
        <v>#DIV/0!</v>
      </c>
      <c r="G150" s="167">
        <f t="shared" si="9"/>
        <v>1.05540897097625</v>
      </c>
    </row>
    <row r="151" s="2" customFormat="1" ht="17.1" customHeight="1" spans="1:7">
      <c r="A151" s="168" t="s">
        <v>135</v>
      </c>
      <c r="B151" s="134">
        <v>48381</v>
      </c>
      <c r="C151" s="134">
        <v>46693</v>
      </c>
      <c r="D151" s="134">
        <v>46693</v>
      </c>
      <c r="E151" s="134">
        <v>50843</v>
      </c>
      <c r="F151" s="167">
        <f t="shared" si="8"/>
        <v>108.887841860664</v>
      </c>
      <c r="G151" s="167">
        <f t="shared" si="9"/>
        <v>105.088774518923</v>
      </c>
    </row>
    <row r="152" s="2" customFormat="1" ht="17.1" customHeight="1" spans="1:7">
      <c r="A152" s="169" t="s">
        <v>296</v>
      </c>
      <c r="B152" s="134">
        <v>8403</v>
      </c>
      <c r="C152" s="134">
        <v>13319</v>
      </c>
      <c r="D152" s="134">
        <v>13319</v>
      </c>
      <c r="E152" s="134">
        <v>10598</v>
      </c>
      <c r="F152" s="167">
        <f t="shared" si="8"/>
        <v>79.5705383287033</v>
      </c>
      <c r="G152" s="167">
        <f t="shared" si="9"/>
        <v>126.121623229799</v>
      </c>
    </row>
    <row r="153" s="2" customFormat="1" ht="17.1" customHeight="1" spans="1:7">
      <c r="A153" s="169" t="s">
        <v>297</v>
      </c>
      <c r="B153" s="134">
        <v>4033</v>
      </c>
      <c r="C153" s="134">
        <v>8351</v>
      </c>
      <c r="D153" s="134">
        <v>8351</v>
      </c>
      <c r="E153" s="134">
        <v>7202</v>
      </c>
      <c r="F153" s="167">
        <f t="shared" si="8"/>
        <v>86.2411687223087</v>
      </c>
      <c r="G153" s="167">
        <f t="shared" si="9"/>
        <v>178.576741879494</v>
      </c>
    </row>
    <row r="154" s="2" customFormat="1" ht="17.1" customHeight="1" spans="1:7">
      <c r="A154" s="169" t="s">
        <v>298</v>
      </c>
      <c r="B154" s="134">
        <v>5694</v>
      </c>
      <c r="C154" s="134">
        <v>8427</v>
      </c>
      <c r="D154" s="134">
        <v>8427</v>
      </c>
      <c r="E154" s="134">
        <v>5009</v>
      </c>
      <c r="F154" s="167">
        <f t="shared" si="8"/>
        <v>59.439895573751</v>
      </c>
      <c r="G154" s="167">
        <f t="shared" si="9"/>
        <v>87.9697927643133</v>
      </c>
    </row>
    <row r="155" s="2" customFormat="1" ht="17.1" customHeight="1" spans="1:7">
      <c r="A155" s="169" t="s">
        <v>299</v>
      </c>
      <c r="B155" s="134"/>
      <c r="C155" s="134"/>
      <c r="D155" s="134"/>
      <c r="E155" s="134"/>
      <c r="F155" s="167" t="e">
        <f t="shared" si="8"/>
        <v>#DIV/0!</v>
      </c>
      <c r="G155" s="167" t="e">
        <f t="shared" si="9"/>
        <v>#DIV/0!</v>
      </c>
    </row>
    <row r="156" s="2" customFormat="1" ht="17.1" customHeight="1" spans="1:7">
      <c r="A156" s="169" t="s">
        <v>300</v>
      </c>
      <c r="B156" s="134"/>
      <c r="C156" s="134"/>
      <c r="D156" s="134"/>
      <c r="E156" s="134"/>
      <c r="F156" s="167" t="e">
        <f t="shared" si="8"/>
        <v>#DIV/0!</v>
      </c>
      <c r="G156" s="167" t="e">
        <f t="shared" si="9"/>
        <v>#DIV/0!</v>
      </c>
    </row>
    <row r="157" s="2" customFormat="1" ht="17.1" customHeight="1" spans="1:7">
      <c r="A157" s="169" t="s">
        <v>301</v>
      </c>
      <c r="B157" s="134">
        <v>15829</v>
      </c>
      <c r="C157" s="134">
        <v>10272</v>
      </c>
      <c r="D157" s="134">
        <v>10272</v>
      </c>
      <c r="E157" s="134">
        <v>16839</v>
      </c>
      <c r="F157" s="167">
        <f t="shared" si="8"/>
        <v>163.931074766355</v>
      </c>
      <c r="G157" s="167">
        <f t="shared" si="9"/>
        <v>106.380693663529</v>
      </c>
    </row>
    <row r="158" s="2" customFormat="1" ht="17.1" customHeight="1" spans="1:7">
      <c r="A158" s="169" t="s">
        <v>302</v>
      </c>
      <c r="B158" s="134"/>
      <c r="C158" s="134"/>
      <c r="D158" s="134"/>
      <c r="E158" s="134"/>
      <c r="F158" s="167" t="e">
        <f t="shared" si="8"/>
        <v>#DIV/0!</v>
      </c>
      <c r="G158" s="167" t="e">
        <f t="shared" si="9"/>
        <v>#DIV/0!</v>
      </c>
    </row>
    <row r="159" s="2" customFormat="1" ht="17.1" customHeight="1" spans="1:7">
      <c r="A159" s="169" t="s">
        <v>303</v>
      </c>
      <c r="B159" s="134">
        <v>4051</v>
      </c>
      <c r="C159" s="134">
        <v>4433</v>
      </c>
      <c r="D159" s="134">
        <v>4433</v>
      </c>
      <c r="E159" s="134">
        <v>3148</v>
      </c>
      <c r="F159" s="167">
        <f t="shared" si="8"/>
        <v>71.0128581096323</v>
      </c>
      <c r="G159" s="167">
        <f t="shared" si="9"/>
        <v>77.709207603061</v>
      </c>
    </row>
    <row r="160" s="2" customFormat="1" ht="17.1" customHeight="1" spans="1:7">
      <c r="A160" s="169" t="s">
        <v>304</v>
      </c>
      <c r="B160" s="134">
        <v>2156</v>
      </c>
      <c r="C160" s="134">
        <v>1510</v>
      </c>
      <c r="D160" s="134">
        <v>1510</v>
      </c>
      <c r="E160" s="134">
        <v>2592</v>
      </c>
      <c r="F160" s="167">
        <f t="shared" si="8"/>
        <v>171.655629139073</v>
      </c>
      <c r="G160" s="167">
        <f t="shared" si="9"/>
        <v>120.222634508349</v>
      </c>
    </row>
    <row r="161" s="2" customFormat="1" ht="17.1" customHeight="1" spans="1:7">
      <c r="A161" s="169" t="s">
        <v>305</v>
      </c>
      <c r="B161" s="134"/>
      <c r="C161" s="134"/>
      <c r="D161" s="134"/>
      <c r="E161" s="134">
        <v>498</v>
      </c>
      <c r="F161" s="167" t="e">
        <f t="shared" si="8"/>
        <v>#DIV/0!</v>
      </c>
      <c r="G161" s="167" t="e">
        <f t="shared" si="9"/>
        <v>#DIV/0!</v>
      </c>
    </row>
    <row r="162" s="2" customFormat="1" ht="17.1" customHeight="1" spans="1:7">
      <c r="A162" s="169" t="s">
        <v>306</v>
      </c>
      <c r="B162" s="134">
        <v>8215</v>
      </c>
      <c r="C162" s="134">
        <v>381</v>
      </c>
      <c r="D162" s="134">
        <v>381</v>
      </c>
      <c r="E162" s="134">
        <v>4957</v>
      </c>
      <c r="F162" s="167">
        <f t="shared" si="8"/>
        <v>1301.0498687664</v>
      </c>
      <c r="G162" s="167">
        <f t="shared" si="9"/>
        <v>60.3408399269629</v>
      </c>
    </row>
    <row r="163" s="2" customFormat="1" ht="17.1" customHeight="1" spans="1:7">
      <c r="A163" s="168" t="s">
        <v>136</v>
      </c>
      <c r="B163" s="134">
        <v>3252</v>
      </c>
      <c r="C163" s="134">
        <v>14858</v>
      </c>
      <c r="D163" s="134">
        <v>14858</v>
      </c>
      <c r="E163" s="134">
        <v>13673</v>
      </c>
      <c r="F163" s="167">
        <f t="shared" si="8"/>
        <v>92.02449858662</v>
      </c>
      <c r="G163" s="167">
        <f t="shared" si="9"/>
        <v>420.448954489545</v>
      </c>
    </row>
    <row r="164" s="2" customFormat="1" ht="17.1" customHeight="1" spans="1:7">
      <c r="A164" s="169" t="s">
        <v>307</v>
      </c>
      <c r="B164" s="134">
        <v>1297</v>
      </c>
      <c r="C164" s="134">
        <v>1350</v>
      </c>
      <c r="D164" s="134">
        <v>1350</v>
      </c>
      <c r="E164" s="134">
        <v>1827</v>
      </c>
      <c r="F164" s="167">
        <f t="shared" si="8"/>
        <v>135.333333333333</v>
      </c>
      <c r="G164" s="167">
        <f t="shared" si="9"/>
        <v>140.863531225906</v>
      </c>
    </row>
    <row r="165" s="2" customFormat="1" ht="17.1" customHeight="1" spans="1:7">
      <c r="A165" s="169" t="s">
        <v>308</v>
      </c>
      <c r="B165" s="134"/>
      <c r="C165" s="134"/>
      <c r="D165" s="134"/>
      <c r="E165" s="134"/>
      <c r="F165" s="167" t="e">
        <f t="shared" si="8"/>
        <v>#DIV/0!</v>
      </c>
      <c r="G165" s="167" t="e">
        <f t="shared" si="9"/>
        <v>#DIV/0!</v>
      </c>
    </row>
    <row r="166" s="2" customFormat="1" ht="17.1" customHeight="1" spans="1:7">
      <c r="A166" s="169" t="s">
        <v>309</v>
      </c>
      <c r="B166" s="134"/>
      <c r="C166" s="134"/>
      <c r="D166" s="134"/>
      <c r="E166" s="134"/>
      <c r="F166" s="167" t="e">
        <f t="shared" si="8"/>
        <v>#DIV/0!</v>
      </c>
      <c r="G166" s="167" t="e">
        <f t="shared" si="9"/>
        <v>#DIV/0!</v>
      </c>
    </row>
    <row r="167" s="2" customFormat="1" ht="17.1" customHeight="1" spans="1:7">
      <c r="A167" s="169" t="s">
        <v>310</v>
      </c>
      <c r="B167" s="134"/>
      <c r="C167" s="134"/>
      <c r="D167" s="134"/>
      <c r="E167" s="134"/>
      <c r="F167" s="167" t="e">
        <f t="shared" si="8"/>
        <v>#DIV/0!</v>
      </c>
      <c r="G167" s="167" t="e">
        <f t="shared" si="9"/>
        <v>#DIV/0!</v>
      </c>
    </row>
    <row r="168" s="2" customFormat="1" ht="17.1" customHeight="1" spans="1:7">
      <c r="A168" s="169" t="s">
        <v>311</v>
      </c>
      <c r="B168" s="134">
        <v>15</v>
      </c>
      <c r="C168" s="134">
        <v>31</v>
      </c>
      <c r="D168" s="134">
        <v>31</v>
      </c>
      <c r="E168" s="134">
        <v>33</v>
      </c>
      <c r="F168" s="167">
        <f t="shared" si="8"/>
        <v>106.451612903226</v>
      </c>
      <c r="G168" s="167">
        <f t="shared" si="9"/>
        <v>220</v>
      </c>
    </row>
    <row r="169" s="2" customFormat="1" ht="17.1" customHeight="1" spans="1:7">
      <c r="A169" s="169" t="s">
        <v>312</v>
      </c>
      <c r="B169" s="134">
        <v>1388</v>
      </c>
      <c r="C169" s="134">
        <v>7354</v>
      </c>
      <c r="D169" s="134">
        <v>7354</v>
      </c>
      <c r="E169" s="134">
        <v>5621</v>
      </c>
      <c r="F169" s="167">
        <f t="shared" si="8"/>
        <v>76.4345934185477</v>
      </c>
      <c r="G169" s="167">
        <f t="shared" si="9"/>
        <v>404.971181556196</v>
      </c>
    </row>
    <row r="170" s="2" customFormat="1" ht="17.1" customHeight="1" spans="1:7">
      <c r="A170" s="169" t="s">
        <v>313</v>
      </c>
      <c r="B170" s="134">
        <v>552</v>
      </c>
      <c r="C170" s="134">
        <v>6123</v>
      </c>
      <c r="D170" s="134">
        <v>6123</v>
      </c>
      <c r="E170" s="134">
        <v>6192</v>
      </c>
      <c r="F170" s="167">
        <f t="shared" si="8"/>
        <v>101.126898579128</v>
      </c>
      <c r="G170" s="167">
        <f t="shared" si="9"/>
        <v>1121.73913043478</v>
      </c>
    </row>
    <row r="171" s="2" customFormat="1" ht="17.1" customHeight="1" spans="1:7">
      <c r="A171" s="168" t="s">
        <v>137</v>
      </c>
      <c r="B171" s="134">
        <v>47941</v>
      </c>
      <c r="C171" s="134">
        <v>44978</v>
      </c>
      <c r="D171" s="134">
        <v>44978</v>
      </c>
      <c r="E171" s="134">
        <v>39542</v>
      </c>
      <c r="F171" s="167">
        <f t="shared" si="8"/>
        <v>87.9140913335408</v>
      </c>
      <c r="G171" s="167">
        <f t="shared" si="9"/>
        <v>82.4805490081559</v>
      </c>
    </row>
    <row r="172" s="2" customFormat="1" ht="17.1" customHeight="1" spans="1:7">
      <c r="A172" s="169" t="s">
        <v>314</v>
      </c>
      <c r="B172" s="134"/>
      <c r="C172" s="134"/>
      <c r="D172" s="134"/>
      <c r="E172" s="134"/>
      <c r="F172" s="167" t="e">
        <f t="shared" si="8"/>
        <v>#DIV/0!</v>
      </c>
      <c r="G172" s="167" t="e">
        <f t="shared" si="9"/>
        <v>#DIV/0!</v>
      </c>
    </row>
    <row r="173" s="2" customFormat="1" ht="17.1" customHeight="1" spans="1:7">
      <c r="A173" s="169" t="s">
        <v>315</v>
      </c>
      <c r="B173" s="134"/>
      <c r="C173" s="134"/>
      <c r="D173" s="134"/>
      <c r="E173" s="134"/>
      <c r="F173" s="167" t="e">
        <f t="shared" si="8"/>
        <v>#DIV/0!</v>
      </c>
      <c r="G173" s="167" t="e">
        <f t="shared" si="9"/>
        <v>#DIV/0!</v>
      </c>
    </row>
    <row r="174" s="2" customFormat="1" ht="17.1" customHeight="1" spans="1:7">
      <c r="A174" s="169" t="s">
        <v>316</v>
      </c>
      <c r="B174" s="134"/>
      <c r="C174" s="134"/>
      <c r="D174" s="134"/>
      <c r="E174" s="134"/>
      <c r="F174" s="167" t="e">
        <f t="shared" si="8"/>
        <v>#DIV/0!</v>
      </c>
      <c r="G174" s="167" t="e">
        <f t="shared" si="9"/>
        <v>#DIV/0!</v>
      </c>
    </row>
    <row r="175" s="2" customFormat="1" ht="17.1" customHeight="1" spans="1:7">
      <c r="A175" s="169" t="s">
        <v>317</v>
      </c>
      <c r="B175" s="134">
        <v>30</v>
      </c>
      <c r="C175" s="134"/>
      <c r="D175" s="134"/>
      <c r="E175" s="134">
        <v>150</v>
      </c>
      <c r="F175" s="167" t="e">
        <f t="shared" si="8"/>
        <v>#DIV/0!</v>
      </c>
      <c r="G175" s="167">
        <f t="shared" si="9"/>
        <v>500</v>
      </c>
    </row>
    <row r="176" s="2" customFormat="1" ht="17.1" customHeight="1" spans="1:7">
      <c r="A176" s="169" t="s">
        <v>318</v>
      </c>
      <c r="B176" s="134"/>
      <c r="C176" s="134"/>
      <c r="D176" s="134"/>
      <c r="E176" s="134"/>
      <c r="F176" s="167" t="e">
        <f t="shared" si="8"/>
        <v>#DIV/0!</v>
      </c>
      <c r="G176" s="167" t="e">
        <f t="shared" si="9"/>
        <v>#DIV/0!</v>
      </c>
    </row>
    <row r="177" s="2" customFormat="1" ht="17.1" customHeight="1" spans="1:7">
      <c r="A177" s="169" t="s">
        <v>319</v>
      </c>
      <c r="B177" s="134"/>
      <c r="C177" s="134"/>
      <c r="D177" s="134"/>
      <c r="E177" s="134"/>
      <c r="F177" s="167" t="e">
        <f t="shared" si="8"/>
        <v>#DIV/0!</v>
      </c>
      <c r="G177" s="167" t="e">
        <f t="shared" si="9"/>
        <v>#DIV/0!</v>
      </c>
    </row>
    <row r="178" s="2" customFormat="1" ht="17.1" customHeight="1" spans="1:7">
      <c r="A178" s="169" t="s">
        <v>320</v>
      </c>
      <c r="B178" s="134">
        <v>600</v>
      </c>
      <c r="C178" s="134">
        <v>2286</v>
      </c>
      <c r="D178" s="134">
        <v>2286</v>
      </c>
      <c r="E178" s="134">
        <v>4172</v>
      </c>
      <c r="F178" s="167">
        <f t="shared" si="8"/>
        <v>182.502187226597</v>
      </c>
      <c r="G178" s="167">
        <f t="shared" si="9"/>
        <v>695.333333333333</v>
      </c>
    </row>
    <row r="179" s="2" customFormat="1" ht="17.1" customHeight="1" spans="1:7">
      <c r="A179" s="169" t="s">
        <v>321</v>
      </c>
      <c r="B179" s="134">
        <v>47311</v>
      </c>
      <c r="C179" s="134">
        <v>42692</v>
      </c>
      <c r="D179" s="134">
        <v>42692</v>
      </c>
      <c r="E179" s="134">
        <v>35220</v>
      </c>
      <c r="F179" s="167">
        <f t="shared" si="8"/>
        <v>82.4978918766982</v>
      </c>
      <c r="G179" s="167">
        <f t="shared" si="9"/>
        <v>74.4435754898438</v>
      </c>
    </row>
    <row r="180" s="2" customFormat="1" ht="17.1" customHeight="1" spans="1:7">
      <c r="A180" s="168" t="s">
        <v>138</v>
      </c>
      <c r="B180" s="134">
        <v>356</v>
      </c>
      <c r="C180" s="134">
        <v>222</v>
      </c>
      <c r="D180" s="134">
        <v>222</v>
      </c>
      <c r="E180" s="134">
        <v>1221</v>
      </c>
      <c r="F180" s="167">
        <f t="shared" si="8"/>
        <v>550</v>
      </c>
      <c r="G180" s="167">
        <f t="shared" si="9"/>
        <v>342.977528089888</v>
      </c>
    </row>
    <row r="181" s="2" customFormat="1" ht="17.1" customHeight="1" spans="1:7">
      <c r="A181" s="169" t="s">
        <v>322</v>
      </c>
      <c r="B181" s="134">
        <v>355</v>
      </c>
      <c r="C181" s="134">
        <v>212</v>
      </c>
      <c r="D181" s="134">
        <v>212</v>
      </c>
      <c r="E181" s="134">
        <v>790</v>
      </c>
      <c r="F181" s="167">
        <f t="shared" si="8"/>
        <v>372.641509433962</v>
      </c>
      <c r="G181" s="167">
        <f t="shared" si="9"/>
        <v>222.535211267606</v>
      </c>
    </row>
    <row r="182" s="2" customFormat="1" ht="17.1" customHeight="1" spans="1:7">
      <c r="A182" s="169" t="s">
        <v>323</v>
      </c>
      <c r="B182" s="134"/>
      <c r="C182" s="134"/>
      <c r="D182" s="134"/>
      <c r="E182" s="134"/>
      <c r="F182" s="167" t="e">
        <f t="shared" si="8"/>
        <v>#DIV/0!</v>
      </c>
      <c r="G182" s="167" t="e">
        <f t="shared" si="9"/>
        <v>#DIV/0!</v>
      </c>
    </row>
    <row r="183" s="2" customFormat="1" ht="17.1" customHeight="1" spans="1:7">
      <c r="A183" s="169" t="s">
        <v>324</v>
      </c>
      <c r="B183" s="134">
        <v>1</v>
      </c>
      <c r="C183" s="134">
        <v>10</v>
      </c>
      <c r="D183" s="134">
        <v>10</v>
      </c>
      <c r="E183" s="134">
        <v>24</v>
      </c>
      <c r="F183" s="167">
        <f t="shared" si="8"/>
        <v>240</v>
      </c>
      <c r="G183" s="167">
        <f t="shared" si="9"/>
        <v>2400</v>
      </c>
    </row>
    <row r="184" s="2" customFormat="1" ht="17.1" customHeight="1" spans="1:7">
      <c r="A184" s="169" t="s">
        <v>325</v>
      </c>
      <c r="B184" s="134"/>
      <c r="C184" s="134"/>
      <c r="D184" s="134"/>
      <c r="E184" s="134">
        <v>407</v>
      </c>
      <c r="F184" s="167" t="e">
        <f t="shared" si="8"/>
        <v>#DIV/0!</v>
      </c>
      <c r="G184" s="167" t="e">
        <f t="shared" si="9"/>
        <v>#DIV/0!</v>
      </c>
    </row>
    <row r="185" s="2" customFormat="1" ht="17.1" customHeight="1" spans="1:7">
      <c r="A185" s="168" t="s">
        <v>139</v>
      </c>
      <c r="B185" s="134">
        <v>13</v>
      </c>
      <c r="C185" s="134">
        <v>50</v>
      </c>
      <c r="D185" s="134">
        <v>50</v>
      </c>
      <c r="E185" s="134">
        <v>60</v>
      </c>
      <c r="F185" s="167">
        <f t="shared" si="8"/>
        <v>120</v>
      </c>
      <c r="G185" s="167">
        <f t="shared" si="9"/>
        <v>461.538461538461</v>
      </c>
    </row>
    <row r="186" s="2" customFormat="1" ht="17.1" customHeight="1" spans="1:7">
      <c r="A186" s="169" t="s">
        <v>326</v>
      </c>
      <c r="B186" s="134"/>
      <c r="C186" s="134"/>
      <c r="D186" s="134"/>
      <c r="E186" s="134"/>
      <c r="F186" s="167" t="e">
        <f t="shared" si="8"/>
        <v>#DIV/0!</v>
      </c>
      <c r="G186" s="167" t="e">
        <f t="shared" si="9"/>
        <v>#DIV/0!</v>
      </c>
    </row>
    <row r="187" s="2" customFormat="1" ht="17.1" customHeight="1" spans="1:7">
      <c r="A187" s="169" t="s">
        <v>327</v>
      </c>
      <c r="B187" s="134"/>
      <c r="C187" s="134">
        <v>50</v>
      </c>
      <c r="D187" s="134">
        <v>50</v>
      </c>
      <c r="E187" s="134">
        <v>50</v>
      </c>
      <c r="F187" s="167">
        <f t="shared" si="8"/>
        <v>100</v>
      </c>
      <c r="G187" s="167" t="e">
        <f t="shared" si="9"/>
        <v>#DIV/0!</v>
      </c>
    </row>
    <row r="188" s="2" customFormat="1" ht="17.1" customHeight="1" spans="1:7">
      <c r="A188" s="169" t="s">
        <v>328</v>
      </c>
      <c r="B188" s="134"/>
      <c r="C188" s="134"/>
      <c r="D188" s="134"/>
      <c r="E188" s="134"/>
      <c r="F188" s="167" t="e">
        <f t="shared" si="8"/>
        <v>#DIV/0!</v>
      </c>
      <c r="G188" s="167" t="e">
        <f t="shared" si="9"/>
        <v>#DIV/0!</v>
      </c>
    </row>
    <row r="189" s="2" customFormat="1" ht="17.1" customHeight="1" spans="1:7">
      <c r="A189" s="169" t="s">
        <v>329</v>
      </c>
      <c r="B189" s="134"/>
      <c r="C189" s="134"/>
      <c r="D189" s="134"/>
      <c r="E189" s="134"/>
      <c r="F189" s="167" t="e">
        <f t="shared" si="8"/>
        <v>#DIV/0!</v>
      </c>
      <c r="G189" s="167" t="e">
        <f t="shared" si="9"/>
        <v>#DIV/0!</v>
      </c>
    </row>
    <row r="190" s="2" customFormat="1" ht="17.1" customHeight="1" spans="1:7">
      <c r="A190" s="169" t="s">
        <v>330</v>
      </c>
      <c r="B190" s="134">
        <v>13</v>
      </c>
      <c r="C190" s="134"/>
      <c r="D190" s="134"/>
      <c r="E190" s="134">
        <v>10</v>
      </c>
      <c r="F190" s="167" t="e">
        <f t="shared" ref="F190:F217" si="10">E190/D190*100</f>
        <v>#DIV/0!</v>
      </c>
      <c r="G190" s="167">
        <f t="shared" ref="G190:G217" si="11">E190/B190*100</f>
        <v>76.9230769230769</v>
      </c>
    </row>
    <row r="191" s="2" customFormat="1" ht="17.1" customHeight="1" spans="1:7">
      <c r="A191" s="168" t="s">
        <v>331</v>
      </c>
      <c r="B191" s="134"/>
      <c r="C191" s="134"/>
      <c r="D191" s="134"/>
      <c r="E191" s="134"/>
      <c r="F191" s="167" t="e">
        <f t="shared" si="10"/>
        <v>#DIV/0!</v>
      </c>
      <c r="G191" s="167" t="e">
        <f t="shared" si="11"/>
        <v>#DIV/0!</v>
      </c>
    </row>
    <row r="192" s="2" customFormat="1" ht="17.1" customHeight="1" spans="1:7">
      <c r="A192" s="169" t="s">
        <v>332</v>
      </c>
      <c r="B192" s="134"/>
      <c r="C192" s="134"/>
      <c r="D192" s="134"/>
      <c r="E192" s="134"/>
      <c r="F192" s="167" t="e">
        <f t="shared" si="10"/>
        <v>#DIV/0!</v>
      </c>
      <c r="G192" s="167" t="e">
        <f t="shared" si="11"/>
        <v>#DIV/0!</v>
      </c>
    </row>
    <row r="193" s="2" customFormat="1" ht="17.1" customHeight="1" spans="1:7">
      <c r="A193" s="169" t="s">
        <v>333</v>
      </c>
      <c r="B193" s="134"/>
      <c r="C193" s="134"/>
      <c r="D193" s="134"/>
      <c r="E193" s="134"/>
      <c r="F193" s="167" t="e">
        <f t="shared" si="10"/>
        <v>#DIV/0!</v>
      </c>
      <c r="G193" s="167" t="e">
        <f t="shared" si="11"/>
        <v>#DIV/0!</v>
      </c>
    </row>
    <row r="194" s="2" customFormat="1" ht="17.1" customHeight="1" spans="1:7">
      <c r="A194" s="169" t="s">
        <v>334</v>
      </c>
      <c r="B194" s="134"/>
      <c r="C194" s="134"/>
      <c r="D194" s="134"/>
      <c r="E194" s="134"/>
      <c r="F194" s="167" t="e">
        <f t="shared" si="10"/>
        <v>#DIV/0!</v>
      </c>
      <c r="G194" s="167" t="e">
        <f t="shared" si="11"/>
        <v>#DIV/0!</v>
      </c>
    </row>
    <row r="195" s="2" customFormat="1" ht="17.1" customHeight="1" spans="1:7">
      <c r="A195" s="169" t="s">
        <v>335</v>
      </c>
      <c r="B195" s="134"/>
      <c r="C195" s="134"/>
      <c r="D195" s="134"/>
      <c r="E195" s="134"/>
      <c r="F195" s="167" t="e">
        <f t="shared" si="10"/>
        <v>#DIV/0!</v>
      </c>
      <c r="G195" s="167" t="e">
        <f t="shared" si="11"/>
        <v>#DIV/0!</v>
      </c>
    </row>
    <row r="196" s="2" customFormat="1" ht="17.1" customHeight="1" spans="1:7">
      <c r="A196" s="169" t="s">
        <v>336</v>
      </c>
      <c r="B196" s="134"/>
      <c r="C196" s="134"/>
      <c r="D196" s="134"/>
      <c r="E196" s="134"/>
      <c r="F196" s="167" t="e">
        <f t="shared" si="10"/>
        <v>#DIV/0!</v>
      </c>
      <c r="G196" s="167" t="e">
        <f t="shared" si="11"/>
        <v>#DIV/0!</v>
      </c>
    </row>
    <row r="197" s="2" customFormat="1" ht="17.1" customHeight="1" spans="1:7">
      <c r="A197" s="169" t="s">
        <v>337</v>
      </c>
      <c r="B197" s="134"/>
      <c r="C197" s="134"/>
      <c r="D197" s="134"/>
      <c r="E197" s="134"/>
      <c r="F197" s="167" t="e">
        <f t="shared" si="10"/>
        <v>#DIV/0!</v>
      </c>
      <c r="G197" s="167" t="e">
        <f t="shared" si="11"/>
        <v>#DIV/0!</v>
      </c>
    </row>
    <row r="198" s="2" customFormat="1" ht="17.1" customHeight="1" spans="1:7">
      <c r="A198" s="169" t="s">
        <v>338</v>
      </c>
      <c r="B198" s="134"/>
      <c r="C198" s="134"/>
      <c r="D198" s="134"/>
      <c r="E198" s="134"/>
      <c r="F198" s="167" t="e">
        <f t="shared" si="10"/>
        <v>#DIV/0!</v>
      </c>
      <c r="G198" s="167" t="e">
        <f t="shared" si="11"/>
        <v>#DIV/0!</v>
      </c>
    </row>
    <row r="199" s="2" customFormat="1" ht="17.1" customHeight="1" spans="1:7">
      <c r="A199" s="169" t="s">
        <v>339</v>
      </c>
      <c r="B199" s="134"/>
      <c r="C199" s="134"/>
      <c r="D199" s="134"/>
      <c r="E199" s="134"/>
      <c r="F199" s="167" t="e">
        <f t="shared" si="10"/>
        <v>#DIV/0!</v>
      </c>
      <c r="G199" s="167" t="e">
        <f t="shared" si="11"/>
        <v>#DIV/0!</v>
      </c>
    </row>
    <row r="200" s="2" customFormat="1" ht="17.1" customHeight="1" spans="1:7">
      <c r="A200" s="169" t="s">
        <v>340</v>
      </c>
      <c r="B200" s="134"/>
      <c r="C200" s="134"/>
      <c r="D200" s="134"/>
      <c r="E200" s="134"/>
      <c r="F200" s="167" t="e">
        <f t="shared" si="10"/>
        <v>#DIV/0!</v>
      </c>
      <c r="G200" s="167" t="e">
        <f t="shared" si="11"/>
        <v>#DIV/0!</v>
      </c>
    </row>
    <row r="201" s="2" customFormat="1" ht="17.1" customHeight="1" spans="1:7">
      <c r="A201" s="168" t="s">
        <v>140</v>
      </c>
      <c r="B201" s="134">
        <v>1994</v>
      </c>
      <c r="C201" s="134">
        <v>4243</v>
      </c>
      <c r="D201" s="134">
        <v>4243</v>
      </c>
      <c r="E201" s="134">
        <v>3963</v>
      </c>
      <c r="F201" s="167">
        <f t="shared" si="10"/>
        <v>93.400895592741</v>
      </c>
      <c r="G201" s="167">
        <f t="shared" si="11"/>
        <v>198.746238716148</v>
      </c>
    </row>
    <row r="202" s="2" customFormat="1" ht="17.1" customHeight="1" spans="1:7">
      <c r="A202" s="169" t="s">
        <v>341</v>
      </c>
      <c r="B202" s="134">
        <v>1906</v>
      </c>
      <c r="C202" s="134">
        <v>4216</v>
      </c>
      <c r="D202" s="134">
        <v>4216</v>
      </c>
      <c r="E202" s="134">
        <v>3875</v>
      </c>
      <c r="F202" s="167">
        <f t="shared" si="10"/>
        <v>91.9117647058823</v>
      </c>
      <c r="G202" s="167">
        <f t="shared" si="11"/>
        <v>203.305351521511</v>
      </c>
    </row>
    <row r="203" s="2" customFormat="1" ht="17.1" customHeight="1" spans="1:7">
      <c r="A203" s="169" t="s">
        <v>342</v>
      </c>
      <c r="B203" s="134"/>
      <c r="C203" s="134"/>
      <c r="D203" s="134"/>
      <c r="E203" s="134"/>
      <c r="F203" s="167" t="e">
        <f t="shared" si="10"/>
        <v>#DIV/0!</v>
      </c>
      <c r="G203" s="167" t="e">
        <f t="shared" si="11"/>
        <v>#DIV/0!</v>
      </c>
    </row>
    <row r="204" s="2" customFormat="1" ht="17.1" customHeight="1" spans="1:7">
      <c r="A204" s="169" t="s">
        <v>343</v>
      </c>
      <c r="B204" s="134"/>
      <c r="C204" s="134"/>
      <c r="D204" s="134"/>
      <c r="E204" s="134"/>
      <c r="F204" s="167" t="e">
        <f t="shared" si="10"/>
        <v>#DIV/0!</v>
      </c>
      <c r="G204" s="167" t="e">
        <f t="shared" si="11"/>
        <v>#DIV/0!</v>
      </c>
    </row>
    <row r="205" s="2" customFormat="1" ht="17.1" customHeight="1" spans="1:7">
      <c r="A205" s="169" t="s">
        <v>344</v>
      </c>
      <c r="B205" s="134"/>
      <c r="C205" s="134"/>
      <c r="D205" s="134"/>
      <c r="E205" s="134"/>
      <c r="F205" s="167" t="e">
        <f t="shared" si="10"/>
        <v>#DIV/0!</v>
      </c>
      <c r="G205" s="167" t="e">
        <f t="shared" si="11"/>
        <v>#DIV/0!</v>
      </c>
    </row>
    <row r="206" s="2" customFormat="1" ht="17.1" customHeight="1" spans="1:7">
      <c r="A206" s="169" t="s">
        <v>345</v>
      </c>
      <c r="B206" s="134">
        <v>88</v>
      </c>
      <c r="C206" s="134">
        <v>27</v>
      </c>
      <c r="D206" s="134">
        <v>27</v>
      </c>
      <c r="E206" s="134">
        <v>88</v>
      </c>
      <c r="F206" s="167">
        <f t="shared" si="10"/>
        <v>325.925925925926</v>
      </c>
      <c r="G206" s="167">
        <f t="shared" si="11"/>
        <v>100</v>
      </c>
    </row>
    <row r="207" s="2" customFormat="1" ht="17.1" customHeight="1" spans="1:7">
      <c r="A207" s="169" t="s">
        <v>346</v>
      </c>
      <c r="B207" s="134"/>
      <c r="C207" s="134"/>
      <c r="D207" s="134"/>
      <c r="E207" s="134"/>
      <c r="F207" s="167" t="e">
        <f t="shared" si="10"/>
        <v>#DIV/0!</v>
      </c>
      <c r="G207" s="167" t="e">
        <f t="shared" si="11"/>
        <v>#DIV/0!</v>
      </c>
    </row>
    <row r="208" s="162" customFormat="1" ht="17.1" customHeight="1" spans="1:7">
      <c r="A208" s="168" t="s">
        <v>141</v>
      </c>
      <c r="B208" s="134">
        <v>8030</v>
      </c>
      <c r="C208" s="134">
        <v>8192</v>
      </c>
      <c r="D208" s="134">
        <v>8192</v>
      </c>
      <c r="E208" s="134">
        <v>6897</v>
      </c>
      <c r="F208" s="167">
        <f t="shared" si="10"/>
        <v>84.19189453125</v>
      </c>
      <c r="G208" s="167">
        <f t="shared" si="11"/>
        <v>85.8904109589041</v>
      </c>
    </row>
    <row r="209" s="2" customFormat="1" ht="17.1" customHeight="1" spans="1:7">
      <c r="A209" s="169" t="s">
        <v>347</v>
      </c>
      <c r="B209" s="134">
        <v>3546</v>
      </c>
      <c r="C209" s="134">
        <v>3216</v>
      </c>
      <c r="D209" s="134">
        <v>3216</v>
      </c>
      <c r="E209" s="134">
        <v>1926</v>
      </c>
      <c r="F209" s="167">
        <f t="shared" si="10"/>
        <v>59.8880597014925</v>
      </c>
      <c r="G209" s="167">
        <f t="shared" si="11"/>
        <v>54.3147208121827</v>
      </c>
    </row>
    <row r="210" s="2" customFormat="1" ht="17.1" customHeight="1" spans="1:7">
      <c r="A210" s="169" t="s">
        <v>348</v>
      </c>
      <c r="B210" s="134">
        <v>4124</v>
      </c>
      <c r="C210" s="134">
        <v>4976</v>
      </c>
      <c r="D210" s="134">
        <v>4976</v>
      </c>
      <c r="E210" s="134">
        <v>4971</v>
      </c>
      <c r="F210" s="167">
        <f t="shared" si="10"/>
        <v>99.8995176848875</v>
      </c>
      <c r="G210" s="167">
        <f t="shared" si="11"/>
        <v>120.538312318138</v>
      </c>
    </row>
    <row r="211" s="2" customFormat="1" ht="17.1" customHeight="1" spans="1:7">
      <c r="A211" s="169" t="s">
        <v>349</v>
      </c>
      <c r="B211" s="134">
        <v>360</v>
      </c>
      <c r="C211" s="134"/>
      <c r="D211" s="134"/>
      <c r="E211" s="134"/>
      <c r="F211" s="167" t="e">
        <f t="shared" si="10"/>
        <v>#DIV/0!</v>
      </c>
      <c r="G211" s="167">
        <f t="shared" si="11"/>
        <v>0</v>
      </c>
    </row>
    <row r="212" s="2" customFormat="1" ht="17.1" customHeight="1" spans="1:7">
      <c r="A212" s="168" t="s">
        <v>142</v>
      </c>
      <c r="B212" s="134">
        <v>627</v>
      </c>
      <c r="C212" s="134">
        <v>651</v>
      </c>
      <c r="D212" s="134">
        <v>651</v>
      </c>
      <c r="E212" s="134">
        <v>1062</v>
      </c>
      <c r="F212" s="167">
        <f t="shared" si="10"/>
        <v>163.133640552995</v>
      </c>
      <c r="G212" s="167">
        <f t="shared" si="11"/>
        <v>169.377990430622</v>
      </c>
    </row>
    <row r="213" s="2" customFormat="1" ht="17.1" customHeight="1" spans="1:7">
      <c r="A213" s="169" t="s">
        <v>350</v>
      </c>
      <c r="B213" s="134">
        <v>604</v>
      </c>
      <c r="C213" s="134">
        <v>370</v>
      </c>
      <c r="D213" s="134">
        <v>370</v>
      </c>
      <c r="E213" s="134">
        <v>964</v>
      </c>
      <c r="F213" s="167">
        <f t="shared" si="10"/>
        <v>260.540540540541</v>
      </c>
      <c r="G213" s="167">
        <f t="shared" si="11"/>
        <v>159.602649006622</v>
      </c>
    </row>
    <row r="214" s="162" customFormat="1" ht="17.1" customHeight="1" spans="1:7">
      <c r="A214" s="169" t="s">
        <v>351</v>
      </c>
      <c r="B214" s="134"/>
      <c r="C214" s="134"/>
      <c r="D214" s="134"/>
      <c r="E214" s="134"/>
      <c r="F214" s="167" t="e">
        <f t="shared" si="10"/>
        <v>#DIV/0!</v>
      </c>
      <c r="G214" s="167" t="e">
        <f t="shared" si="11"/>
        <v>#DIV/0!</v>
      </c>
    </row>
    <row r="215" s="162" customFormat="1" ht="17.1" customHeight="1" spans="1:7">
      <c r="A215" s="169" t="s">
        <v>352</v>
      </c>
      <c r="B215" s="134"/>
      <c r="C215" s="134"/>
      <c r="D215" s="134"/>
      <c r="E215" s="134"/>
      <c r="F215" s="167" t="e">
        <f t="shared" si="10"/>
        <v>#DIV/0!</v>
      </c>
      <c r="G215" s="167" t="e">
        <f t="shared" si="11"/>
        <v>#DIV/0!</v>
      </c>
    </row>
    <row r="216" s="162" customFormat="1" ht="17.1" customHeight="1" spans="1:7">
      <c r="A216" s="169" t="s">
        <v>353</v>
      </c>
      <c r="B216" s="134">
        <v>23</v>
      </c>
      <c r="C216" s="134">
        <v>281</v>
      </c>
      <c r="D216" s="134">
        <v>281</v>
      </c>
      <c r="E216" s="134">
        <v>98</v>
      </c>
      <c r="F216" s="167">
        <f t="shared" si="10"/>
        <v>34.8754448398576</v>
      </c>
      <c r="G216" s="167">
        <f t="shared" si="11"/>
        <v>426.086956521739</v>
      </c>
    </row>
    <row r="217" s="162" customFormat="1" ht="17.1" customHeight="1" spans="1:7">
      <c r="A217" s="169" t="s">
        <v>354</v>
      </c>
      <c r="B217" s="134"/>
      <c r="C217" s="134"/>
      <c r="D217" s="134"/>
      <c r="E217" s="134"/>
      <c r="F217" s="167" t="e">
        <f t="shared" si="10"/>
        <v>#DIV/0!</v>
      </c>
      <c r="G217" s="167" t="e">
        <f t="shared" si="11"/>
        <v>#DIV/0!</v>
      </c>
    </row>
    <row r="218" s="162" customFormat="1" ht="17.1" customHeight="1" spans="1:7">
      <c r="A218" s="168" t="s">
        <v>143</v>
      </c>
      <c r="B218" s="134">
        <v>2300</v>
      </c>
      <c r="C218" s="134">
        <v>2506</v>
      </c>
      <c r="D218" s="134">
        <v>2506</v>
      </c>
      <c r="E218" s="134">
        <v>2436</v>
      </c>
      <c r="F218" s="167"/>
      <c r="G218" s="167"/>
    </row>
    <row r="219" s="162" customFormat="1" ht="17.1" customHeight="1" spans="1:7">
      <c r="A219" s="169" t="s">
        <v>355</v>
      </c>
      <c r="B219" s="134">
        <v>741</v>
      </c>
      <c r="C219" s="134">
        <v>673</v>
      </c>
      <c r="D219" s="134">
        <v>673</v>
      </c>
      <c r="E219" s="134">
        <v>500</v>
      </c>
      <c r="F219" s="167"/>
      <c r="G219" s="167"/>
    </row>
    <row r="220" s="162" customFormat="1" ht="17.1" customHeight="1" spans="1:7">
      <c r="A220" s="169" t="s">
        <v>356</v>
      </c>
      <c r="B220" s="134">
        <v>761</v>
      </c>
      <c r="C220" s="134">
        <v>664</v>
      </c>
      <c r="D220" s="134">
        <v>664</v>
      </c>
      <c r="E220" s="134">
        <v>680</v>
      </c>
      <c r="F220" s="167"/>
      <c r="G220" s="167"/>
    </row>
    <row r="221" s="162" customFormat="1" ht="17.1" customHeight="1" spans="1:7">
      <c r="A221" s="169" t="s">
        <v>357</v>
      </c>
      <c r="B221" s="134"/>
      <c r="C221" s="134"/>
      <c r="D221" s="134"/>
      <c r="E221" s="134"/>
      <c r="F221" s="167"/>
      <c r="G221" s="167"/>
    </row>
    <row r="222" s="162" customFormat="1" ht="17.1" customHeight="1" spans="1:7">
      <c r="A222" s="169" t="s">
        <v>344</v>
      </c>
      <c r="B222" s="134">
        <v>10</v>
      </c>
      <c r="C222" s="134">
        <v>10</v>
      </c>
      <c r="D222" s="134">
        <v>10</v>
      </c>
      <c r="E222" s="134">
        <v>10</v>
      </c>
      <c r="F222" s="167"/>
      <c r="G222" s="167"/>
    </row>
    <row r="223" s="162" customFormat="1" ht="17.1" customHeight="1" spans="1:7">
      <c r="A223" s="169" t="s">
        <v>358</v>
      </c>
      <c r="B223" s="134">
        <v>326</v>
      </c>
      <c r="C223" s="134">
        <v>675</v>
      </c>
      <c r="D223" s="134">
        <v>675</v>
      </c>
      <c r="E223" s="134">
        <v>725</v>
      </c>
      <c r="F223" s="167"/>
      <c r="G223" s="167"/>
    </row>
    <row r="224" s="162" customFormat="1" ht="17.1" customHeight="1" spans="1:7">
      <c r="A224" s="169" t="s">
        <v>359</v>
      </c>
      <c r="B224" s="134">
        <v>458</v>
      </c>
      <c r="C224" s="134">
        <v>481</v>
      </c>
      <c r="D224" s="134">
        <v>481</v>
      </c>
      <c r="E224" s="134">
        <v>518</v>
      </c>
      <c r="F224" s="167"/>
      <c r="G224" s="167"/>
    </row>
    <row r="225" s="162" customFormat="1" ht="17.1" customHeight="1" spans="1:7">
      <c r="A225" s="169" t="s">
        <v>360</v>
      </c>
      <c r="B225" s="134">
        <v>4</v>
      </c>
      <c r="C225" s="134">
        <v>3</v>
      </c>
      <c r="D225" s="134">
        <v>3</v>
      </c>
      <c r="E225" s="134">
        <v>3</v>
      </c>
      <c r="F225" s="167"/>
      <c r="G225" s="167"/>
    </row>
    <row r="226" s="2" customFormat="1" ht="17.1" customHeight="1" spans="1:7">
      <c r="A226" s="168" t="s">
        <v>145</v>
      </c>
      <c r="B226" s="134"/>
      <c r="C226" s="134">
        <v>3000</v>
      </c>
      <c r="D226" s="134">
        <v>3000</v>
      </c>
      <c r="E226" s="134"/>
      <c r="F226" s="167">
        <f t="shared" ref="F226:F229" si="12">E226/D226*100</f>
        <v>0</v>
      </c>
      <c r="G226" s="167" t="e">
        <f t="shared" ref="G226:G229" si="13">E226/B226*100</f>
        <v>#DIV/0!</v>
      </c>
    </row>
    <row r="227" s="2" customFormat="1" ht="17.1" customHeight="1" spans="1:7">
      <c r="A227" s="168" t="s">
        <v>361</v>
      </c>
      <c r="B227" s="134">
        <v>1920</v>
      </c>
      <c r="C227" s="134">
        <v>5000</v>
      </c>
      <c r="D227" s="134">
        <v>5000</v>
      </c>
      <c r="E227" s="134">
        <v>1920</v>
      </c>
      <c r="F227" s="167">
        <f t="shared" si="12"/>
        <v>38.4</v>
      </c>
      <c r="G227" s="167">
        <f t="shared" si="13"/>
        <v>100</v>
      </c>
    </row>
    <row r="228" s="2" customFormat="1" ht="17.1" customHeight="1" spans="1:7">
      <c r="A228" s="169" t="s">
        <v>362</v>
      </c>
      <c r="B228" s="134"/>
      <c r="C228" s="134"/>
      <c r="D228" s="134"/>
      <c r="E228" s="134"/>
      <c r="F228" s="167"/>
      <c r="G228" s="167"/>
    </row>
    <row r="229" s="2" customFormat="1" ht="17.1" customHeight="1" spans="1:7">
      <c r="A229" s="169" t="s">
        <v>363</v>
      </c>
      <c r="B229" s="134">
        <v>1920</v>
      </c>
      <c r="C229" s="134">
        <v>5000</v>
      </c>
      <c r="D229" s="134">
        <v>5000</v>
      </c>
      <c r="E229" s="134">
        <v>2562</v>
      </c>
      <c r="F229" s="167">
        <f t="shared" si="12"/>
        <v>51.24</v>
      </c>
      <c r="G229" s="167">
        <f t="shared" si="13"/>
        <v>133.4375</v>
      </c>
    </row>
    <row r="230" s="2" customFormat="1" ht="17.1" customHeight="1" spans="1:7">
      <c r="A230" s="168" t="s">
        <v>146</v>
      </c>
      <c r="B230" s="134">
        <v>4045</v>
      </c>
      <c r="C230" s="134">
        <v>3859</v>
      </c>
      <c r="D230" s="134">
        <v>3859</v>
      </c>
      <c r="E230" s="134">
        <v>4393</v>
      </c>
      <c r="F230" s="167">
        <f t="shared" ref="F230:F237" si="14">E230/D230*100</f>
        <v>113.837781808759</v>
      </c>
      <c r="G230" s="167">
        <f t="shared" ref="G230:G237" si="15">E230/B230*100</f>
        <v>108.603213844252</v>
      </c>
    </row>
    <row r="231" s="2" customFormat="1" ht="17.1" customHeight="1" spans="1:7">
      <c r="A231" s="169" t="s">
        <v>364</v>
      </c>
      <c r="B231" s="134"/>
      <c r="C231" s="134"/>
      <c r="D231" s="134"/>
      <c r="E231" s="134"/>
      <c r="F231" s="167"/>
      <c r="G231" s="167"/>
    </row>
    <row r="232" s="2" customFormat="1" ht="17.1" customHeight="1" spans="1:7">
      <c r="A232" s="169" t="s">
        <v>365</v>
      </c>
      <c r="B232" s="134"/>
      <c r="C232" s="134"/>
      <c r="D232" s="134"/>
      <c r="E232" s="134"/>
      <c r="F232" s="167"/>
      <c r="G232" s="167"/>
    </row>
    <row r="233" s="2" customFormat="1" ht="17.1" customHeight="1" spans="1:7">
      <c r="A233" s="169" t="s">
        <v>366</v>
      </c>
      <c r="B233" s="134">
        <v>4045</v>
      </c>
      <c r="C233" s="134">
        <v>4062</v>
      </c>
      <c r="D233" s="134">
        <v>4062</v>
      </c>
      <c r="E233" s="134">
        <v>4393</v>
      </c>
      <c r="F233" s="167">
        <f t="shared" si="14"/>
        <v>108.148695224028</v>
      </c>
      <c r="G233" s="167">
        <f t="shared" si="15"/>
        <v>108.603213844252</v>
      </c>
    </row>
    <row r="234" s="2" customFormat="1" ht="17.1" customHeight="1" spans="1:7">
      <c r="A234" s="168" t="s">
        <v>147</v>
      </c>
      <c r="B234" s="134">
        <v>21</v>
      </c>
      <c r="C234" s="134"/>
      <c r="D234" s="134"/>
      <c r="E234" s="134">
        <v>20</v>
      </c>
      <c r="F234" s="167" t="e">
        <f t="shared" si="14"/>
        <v>#DIV/0!</v>
      </c>
      <c r="G234" s="167">
        <f t="shared" si="15"/>
        <v>95.2380952380952</v>
      </c>
    </row>
    <row r="235" s="2" customFormat="1" ht="17.1" customHeight="1" spans="1:7">
      <c r="A235" s="169" t="s">
        <v>367</v>
      </c>
      <c r="B235" s="134"/>
      <c r="C235" s="134"/>
      <c r="D235" s="134"/>
      <c r="E235" s="134"/>
      <c r="F235" s="167"/>
      <c r="G235" s="167"/>
    </row>
    <row r="236" s="2" customFormat="1" ht="17.1" customHeight="1" spans="1:7">
      <c r="A236" s="169" t="s">
        <v>368</v>
      </c>
      <c r="B236" s="134"/>
      <c r="C236" s="134"/>
      <c r="D236" s="134"/>
      <c r="E236" s="134"/>
      <c r="F236" s="167"/>
      <c r="G236" s="167"/>
    </row>
    <row r="237" s="2" customFormat="1" ht="17.1" customHeight="1" spans="1:7">
      <c r="A237" s="172" t="s">
        <v>369</v>
      </c>
      <c r="B237" s="134">
        <v>21</v>
      </c>
      <c r="C237" s="134"/>
      <c r="D237" s="134"/>
      <c r="E237" s="134">
        <v>20</v>
      </c>
      <c r="F237" s="167" t="e">
        <f t="shared" si="14"/>
        <v>#DIV/0!</v>
      </c>
      <c r="G237" s="167">
        <f t="shared" si="15"/>
        <v>95.2380952380952</v>
      </c>
    </row>
  </sheetData>
  <mergeCells count="2">
    <mergeCell ref="A1:G1"/>
    <mergeCell ref="A2:G2"/>
  </mergeCells>
  <pageMargins left="0.75" right="0.75" top="1" bottom="1" header="0.5" footer="0.5"/>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B81"/>
  <sheetViews>
    <sheetView workbookViewId="0">
      <selection activeCell="E10" sqref="E10"/>
    </sheetView>
  </sheetViews>
  <sheetFormatPr defaultColWidth="7.625" defaultRowHeight="12.75" outlineLevelCol="1"/>
  <cols>
    <col min="1" max="1" width="33.325" style="5" customWidth="1"/>
    <col min="2" max="2" width="28.3166666666667" style="153" customWidth="1"/>
    <col min="3" max="3" width="8.41666666666667" style="5" customWidth="1"/>
    <col min="4" max="16384" width="7.625" style="5"/>
  </cols>
  <sheetData>
    <row r="1" s="5" customFormat="1" ht="34" customHeight="1" spans="1:2">
      <c r="A1" s="154" t="s">
        <v>370</v>
      </c>
      <c r="B1" s="155"/>
    </row>
    <row r="3" s="5" customFormat="1" ht="17" customHeight="1" spans="2:2">
      <c r="B3" s="156" t="s">
        <v>122</v>
      </c>
    </row>
    <row r="4" s="5" customFormat="1" ht="16" customHeight="1" spans="1:2">
      <c r="A4" s="157" t="s">
        <v>371</v>
      </c>
      <c r="B4" s="158" t="s">
        <v>372</v>
      </c>
    </row>
    <row r="5" s="5" customFormat="1" ht="16" customHeight="1" spans="1:2">
      <c r="A5" s="159" t="s">
        <v>373</v>
      </c>
      <c r="B5" s="160">
        <v>65758.78</v>
      </c>
    </row>
    <row r="6" s="5" customFormat="1" ht="16" customHeight="1" spans="1:2">
      <c r="A6" s="159" t="s">
        <v>374</v>
      </c>
      <c r="B6" s="160">
        <v>22061.37</v>
      </c>
    </row>
    <row r="7" s="5" customFormat="1" ht="16" customHeight="1" spans="1:2">
      <c r="A7" s="159" t="s">
        <v>375</v>
      </c>
      <c r="B7" s="160">
        <v>3737.16</v>
      </c>
    </row>
    <row r="8" s="5" customFormat="1" ht="16" customHeight="1" spans="1:2">
      <c r="A8" s="159" t="s">
        <v>376</v>
      </c>
      <c r="B8" s="160">
        <v>8231.17</v>
      </c>
    </row>
    <row r="9" s="5" customFormat="1" ht="16" customHeight="1" spans="1:2">
      <c r="A9" s="159" t="s">
        <v>377</v>
      </c>
      <c r="B9" s="160">
        <v>760.7</v>
      </c>
    </row>
    <row r="10" s="5" customFormat="1" ht="16" customHeight="1" spans="1:2">
      <c r="A10" s="159" t="s">
        <v>378</v>
      </c>
      <c r="B10" s="160">
        <v>13018.25</v>
      </c>
    </row>
    <row r="11" s="5" customFormat="1" ht="16" customHeight="1" spans="1:2">
      <c r="A11" s="159" t="s">
        <v>379</v>
      </c>
      <c r="B11" s="160">
        <v>6701.75</v>
      </c>
    </row>
    <row r="12" s="5" customFormat="1" ht="16" customHeight="1" spans="1:2">
      <c r="A12" s="159" t="s">
        <v>380</v>
      </c>
      <c r="B12" s="160">
        <v>1238.49</v>
      </c>
    </row>
    <row r="13" s="5" customFormat="1" ht="16" customHeight="1" spans="1:2">
      <c r="A13" s="159" t="s">
        <v>381</v>
      </c>
      <c r="B13" s="160">
        <v>3272.59</v>
      </c>
    </row>
    <row r="14" s="5" customFormat="1" ht="16" customHeight="1" spans="1:2">
      <c r="A14" s="159" t="s">
        <v>382</v>
      </c>
      <c r="B14" s="160">
        <v>4.3</v>
      </c>
    </row>
    <row r="15" s="5" customFormat="1" ht="16" customHeight="1" spans="1:2">
      <c r="A15" s="159" t="s">
        <v>383</v>
      </c>
      <c r="B15" s="160">
        <v>201.56</v>
      </c>
    </row>
    <row r="16" s="5" customFormat="1" ht="16" customHeight="1" spans="1:2">
      <c r="A16" s="159" t="s">
        <v>384</v>
      </c>
      <c r="B16" s="160">
        <v>5197.18</v>
      </c>
    </row>
    <row r="17" s="5" customFormat="1" ht="16" customHeight="1" spans="1:2">
      <c r="A17" s="159" t="s">
        <v>385</v>
      </c>
      <c r="B17" s="160">
        <v>0</v>
      </c>
    </row>
    <row r="18" s="5" customFormat="1" ht="16" customHeight="1" spans="1:2">
      <c r="A18" s="159" t="s">
        <v>386</v>
      </c>
      <c r="B18" s="160">
        <v>1334.26</v>
      </c>
    </row>
    <row r="19" s="5" customFormat="1" ht="16" customHeight="1" spans="1:2">
      <c r="A19" s="159" t="s">
        <v>387</v>
      </c>
      <c r="B19" s="160">
        <v>10624.08</v>
      </c>
    </row>
    <row r="20" s="5" customFormat="1" ht="16" customHeight="1" spans="1:2">
      <c r="A20" s="159" t="s">
        <v>388</v>
      </c>
      <c r="B20" s="160">
        <v>1458.91</v>
      </c>
    </row>
    <row r="21" s="5" customFormat="1" ht="16" customHeight="1" spans="1:2">
      <c r="A21" s="159" t="s">
        <v>389</v>
      </c>
      <c r="B21" s="160">
        <v>209.69</v>
      </c>
    </row>
    <row r="22" s="5" customFormat="1" ht="16" customHeight="1" spans="1:2">
      <c r="A22" s="159" t="s">
        <v>390</v>
      </c>
      <c r="B22" s="160">
        <v>56.31</v>
      </c>
    </row>
    <row r="23" s="5" customFormat="1" ht="16" customHeight="1" spans="1:2">
      <c r="A23" s="159" t="s">
        <v>391</v>
      </c>
      <c r="B23" s="160">
        <v>0.6</v>
      </c>
    </row>
    <row r="24" s="5" customFormat="1" ht="16" customHeight="1" spans="1:2">
      <c r="A24" s="159" t="s">
        <v>392</v>
      </c>
      <c r="B24" s="160">
        <v>60.75</v>
      </c>
    </row>
    <row r="25" s="5" customFormat="1" ht="16" customHeight="1" spans="1:2">
      <c r="A25" s="159" t="s">
        <v>393</v>
      </c>
      <c r="B25" s="160">
        <v>358.92</v>
      </c>
    </row>
    <row r="26" s="5" customFormat="1" ht="16" customHeight="1" spans="1:2">
      <c r="A26" s="159" t="s">
        <v>394</v>
      </c>
      <c r="B26" s="160">
        <v>111.77</v>
      </c>
    </row>
    <row r="27" s="5" customFormat="1" ht="16" customHeight="1" spans="1:2">
      <c r="A27" s="159" t="s">
        <v>395</v>
      </c>
      <c r="B27" s="160">
        <v>16.02</v>
      </c>
    </row>
    <row r="28" s="5" customFormat="1" ht="16" customHeight="1" spans="1:2">
      <c r="A28" s="159" t="s">
        <v>396</v>
      </c>
      <c r="B28" s="160">
        <v>265.95</v>
      </c>
    </row>
    <row r="29" s="5" customFormat="1" ht="16" customHeight="1" spans="1:2">
      <c r="A29" s="159" t="s">
        <v>397</v>
      </c>
      <c r="B29" s="160">
        <v>262.9</v>
      </c>
    </row>
    <row r="30" s="5" customFormat="1" ht="16" customHeight="1" spans="1:2">
      <c r="A30" s="159" t="s">
        <v>398</v>
      </c>
      <c r="B30" s="160">
        <v>5.73</v>
      </c>
    </row>
    <row r="31" s="5" customFormat="1" ht="16" customHeight="1" spans="1:2">
      <c r="A31" s="159" t="s">
        <v>399</v>
      </c>
      <c r="B31" s="160">
        <v>837.25</v>
      </c>
    </row>
    <row r="32" s="5" customFormat="1" ht="16" customHeight="1" spans="1:2">
      <c r="A32" s="159" t="s">
        <v>400</v>
      </c>
      <c r="B32" s="160">
        <v>28.31</v>
      </c>
    </row>
    <row r="33" s="5" customFormat="1" ht="16" customHeight="1" spans="1:2">
      <c r="A33" s="159" t="s">
        <v>401</v>
      </c>
      <c r="B33" s="160">
        <v>29.45</v>
      </c>
    </row>
    <row r="34" s="5" customFormat="1" ht="16" customHeight="1" spans="1:2">
      <c r="A34" s="159" t="s">
        <v>402</v>
      </c>
      <c r="B34" s="160">
        <v>66.63</v>
      </c>
    </row>
    <row r="35" s="5" customFormat="1" ht="16" customHeight="1" spans="1:2">
      <c r="A35" s="159" t="s">
        <v>403</v>
      </c>
      <c r="B35" s="160">
        <v>184.49</v>
      </c>
    </row>
    <row r="36" s="5" customFormat="1" ht="16" customHeight="1" spans="1:2">
      <c r="A36" s="159" t="s">
        <v>404</v>
      </c>
      <c r="B36" s="160">
        <v>2185.57</v>
      </c>
    </row>
    <row r="37" s="5" customFormat="1" ht="16" customHeight="1" spans="1:2">
      <c r="A37" s="159" t="s">
        <v>405</v>
      </c>
      <c r="B37" s="160">
        <v>0</v>
      </c>
    </row>
    <row r="38" s="5" customFormat="1" ht="16" customHeight="1" spans="1:2">
      <c r="A38" s="159" t="s">
        <v>406</v>
      </c>
      <c r="B38" s="160">
        <v>5.38</v>
      </c>
    </row>
    <row r="39" s="5" customFormat="1" ht="16" customHeight="1" spans="1:2">
      <c r="A39" s="159" t="s">
        <v>407</v>
      </c>
      <c r="B39" s="160">
        <v>834.53</v>
      </c>
    </row>
    <row r="40" s="5" customFormat="1" ht="16" customHeight="1" spans="1:2">
      <c r="A40" s="159" t="s">
        <v>408</v>
      </c>
      <c r="B40" s="160">
        <v>524.66</v>
      </c>
    </row>
    <row r="41" s="5" customFormat="1" ht="16" customHeight="1" spans="1:2">
      <c r="A41" s="159" t="s">
        <v>409</v>
      </c>
      <c r="B41" s="160">
        <v>823.32</v>
      </c>
    </row>
    <row r="42" s="5" customFormat="1" ht="16" customHeight="1" spans="1:2">
      <c r="A42" s="159" t="s">
        <v>410</v>
      </c>
      <c r="B42" s="160">
        <v>249.63</v>
      </c>
    </row>
    <row r="43" s="5" customFormat="1" ht="16" customHeight="1" spans="1:2">
      <c r="A43" s="159" t="s">
        <v>411</v>
      </c>
      <c r="B43" s="160">
        <v>247.28</v>
      </c>
    </row>
    <row r="44" s="5" customFormat="1" ht="16" customHeight="1" spans="1:2">
      <c r="A44" s="159" t="s">
        <v>412</v>
      </c>
      <c r="B44" s="160">
        <v>690.63</v>
      </c>
    </row>
    <row r="45" s="5" customFormat="1" ht="16" customHeight="1" spans="1:2">
      <c r="A45" s="159" t="s">
        <v>413</v>
      </c>
      <c r="B45" s="160">
        <v>5.03</v>
      </c>
    </row>
    <row r="46" s="5" customFormat="1" ht="16" customHeight="1" spans="1:2">
      <c r="A46" s="159" t="s">
        <v>414</v>
      </c>
      <c r="B46" s="160">
        <v>1104.36</v>
      </c>
    </row>
    <row r="47" s="5" customFormat="1" ht="16" customHeight="1" spans="1:2">
      <c r="A47" s="159" t="s">
        <v>415</v>
      </c>
      <c r="B47" s="160">
        <v>1565.85</v>
      </c>
    </row>
    <row r="48" s="5" customFormat="1" ht="16" customHeight="1" spans="1:2">
      <c r="A48" s="159" t="s">
        <v>416</v>
      </c>
      <c r="B48" s="160">
        <v>113.41</v>
      </c>
    </row>
    <row r="49" s="5" customFormat="1" ht="16" customHeight="1" spans="1:2">
      <c r="A49" s="159" t="s">
        <v>417</v>
      </c>
      <c r="B49" s="160"/>
    </row>
    <row r="50" s="5" customFormat="1" ht="16" customHeight="1" spans="1:2">
      <c r="A50" s="159" t="s">
        <v>418</v>
      </c>
      <c r="B50" s="160"/>
    </row>
    <row r="51" s="5" customFormat="1" ht="16" customHeight="1" spans="1:2">
      <c r="A51" s="159" t="s">
        <v>419</v>
      </c>
      <c r="B51" s="160">
        <v>767.33</v>
      </c>
    </row>
    <row r="52" s="5" customFormat="1" ht="16" customHeight="1" spans="1:2">
      <c r="A52" s="159" t="s">
        <v>420</v>
      </c>
      <c r="B52" s="160">
        <v>468.66</v>
      </c>
    </row>
    <row r="53" s="5" customFormat="1" ht="16" customHeight="1" spans="1:2">
      <c r="A53" s="159" t="s">
        <v>421</v>
      </c>
      <c r="B53" s="160"/>
    </row>
    <row r="54" s="5" customFormat="1" ht="16" customHeight="1" spans="1:2">
      <c r="A54" s="159" t="s">
        <v>422</v>
      </c>
      <c r="B54" s="160">
        <v>29.16</v>
      </c>
    </row>
    <row r="55" s="5" customFormat="1" ht="16" customHeight="1" spans="1:2">
      <c r="A55" s="159" t="s">
        <v>423</v>
      </c>
      <c r="B55" s="160"/>
    </row>
    <row r="56" s="5" customFormat="1" ht="16" customHeight="1" spans="1:2">
      <c r="A56" s="159" t="s">
        <v>424</v>
      </c>
      <c r="B56" s="160">
        <v>77.61</v>
      </c>
    </row>
    <row r="57" s="5" customFormat="1" ht="16" customHeight="1" spans="1:2">
      <c r="A57" s="159" t="s">
        <v>425</v>
      </c>
      <c r="B57" s="160">
        <v>32.38</v>
      </c>
    </row>
    <row r="58" s="5" customFormat="1" ht="16" hidden="1" customHeight="1" spans="1:2">
      <c r="A58" s="159" t="s">
        <v>426</v>
      </c>
      <c r="B58" s="160">
        <v>74.73</v>
      </c>
    </row>
    <row r="59" s="5" customFormat="1" ht="16" hidden="1" customHeight="1" spans="1:2">
      <c r="A59" s="159" t="s">
        <v>427</v>
      </c>
      <c r="B59" s="160">
        <v>116.56</v>
      </c>
    </row>
    <row r="60" s="5" customFormat="1" ht="16" hidden="1" customHeight="1" spans="1:2">
      <c r="A60" s="159" t="s">
        <v>428</v>
      </c>
      <c r="B60" s="160"/>
    </row>
    <row r="61" s="5" customFormat="1" ht="16" hidden="1" customHeight="1" spans="1:2">
      <c r="A61" s="159" t="s">
        <v>429</v>
      </c>
      <c r="B61" s="160"/>
    </row>
    <row r="62" s="5" customFormat="1" ht="16" hidden="1" customHeight="1" spans="1:2">
      <c r="A62" s="159" t="s">
        <v>430</v>
      </c>
      <c r="B62" s="160"/>
    </row>
    <row r="63" s="5" customFormat="1" ht="16" customHeight="1" spans="1:2">
      <c r="A63" s="159" t="s">
        <v>431</v>
      </c>
      <c r="B63" s="160">
        <v>19.79</v>
      </c>
    </row>
    <row r="64" s="5" customFormat="1" ht="16" customHeight="1" spans="1:2">
      <c r="A64" s="159" t="s">
        <v>432</v>
      </c>
      <c r="B64" s="160">
        <v>57.51</v>
      </c>
    </row>
    <row r="65" s="5" customFormat="1" ht="16" customHeight="1" spans="1:2">
      <c r="A65" s="159" t="s">
        <v>433</v>
      </c>
      <c r="B65" s="160">
        <v>412.53</v>
      </c>
    </row>
    <row r="66" s="5" customFormat="1" ht="16" customHeight="1" spans="1:2">
      <c r="A66" s="159" t="s">
        <v>434</v>
      </c>
      <c r="B66" s="160"/>
    </row>
    <row r="67" s="5" customFormat="1" ht="16" customHeight="1" spans="1:2">
      <c r="A67" s="159" t="s">
        <v>435</v>
      </c>
      <c r="B67" s="160">
        <v>118.69</v>
      </c>
    </row>
    <row r="68" s="5" customFormat="1" ht="16" customHeight="1" spans="1:2">
      <c r="A68" s="159" t="s">
        <v>436</v>
      </c>
      <c r="B68" s="160">
        <v>250.65</v>
      </c>
    </row>
    <row r="69" s="5" customFormat="1" ht="16" customHeight="1" spans="1:2">
      <c r="A69" s="159" t="s">
        <v>437</v>
      </c>
      <c r="B69" s="160"/>
    </row>
    <row r="70" s="5" customFormat="1" ht="16" customHeight="1" spans="1:2">
      <c r="A70" s="159" t="s">
        <v>438</v>
      </c>
      <c r="B70" s="160"/>
    </row>
    <row r="71" s="5" customFormat="1" ht="16" customHeight="1" spans="1:2">
      <c r="A71" s="159" t="s">
        <v>439</v>
      </c>
      <c r="B71" s="160">
        <v>38.2</v>
      </c>
    </row>
    <row r="72" s="5" customFormat="1" ht="16" customHeight="1" spans="1:2">
      <c r="A72" s="159" t="s">
        <v>440</v>
      </c>
      <c r="B72" s="160"/>
    </row>
    <row r="73" s="5" customFormat="1" ht="16" customHeight="1" spans="1:2">
      <c r="A73" s="159" t="s">
        <v>441</v>
      </c>
      <c r="B73" s="160"/>
    </row>
    <row r="74" s="5" customFormat="1" ht="16" customHeight="1" spans="1:2">
      <c r="A74" s="159" t="s">
        <v>442</v>
      </c>
      <c r="B74" s="160"/>
    </row>
    <row r="75" s="5" customFormat="1" ht="16" customHeight="1" spans="1:2">
      <c r="A75" s="159" t="s">
        <v>443</v>
      </c>
      <c r="B75" s="160"/>
    </row>
    <row r="76" s="5" customFormat="1" ht="16" customHeight="1" spans="1:2">
      <c r="A76" s="159" t="s">
        <v>444</v>
      </c>
      <c r="B76" s="160"/>
    </row>
    <row r="77" s="5" customFormat="1" ht="16" customHeight="1" spans="1:2">
      <c r="A77" s="159" t="s">
        <v>445</v>
      </c>
      <c r="B77" s="160"/>
    </row>
    <row r="78" s="5" customFormat="1" ht="16" customHeight="1" spans="1:2">
      <c r="A78" s="159" t="s">
        <v>446</v>
      </c>
      <c r="B78" s="160"/>
    </row>
    <row r="79" s="5" customFormat="1" ht="16" customHeight="1" spans="1:2">
      <c r="A79" s="159" t="s">
        <v>447</v>
      </c>
      <c r="B79" s="160"/>
    </row>
    <row r="80" s="5" customFormat="1" ht="16" customHeight="1" spans="1:2">
      <c r="A80" s="159" t="s">
        <v>448</v>
      </c>
      <c r="B80" s="160">
        <v>4.99</v>
      </c>
    </row>
    <row r="81" s="5" customFormat="1" ht="16" customHeight="1" spans="1:2">
      <c r="A81" s="161" t="s">
        <v>158</v>
      </c>
      <c r="B81" s="160"/>
    </row>
  </sheetData>
  <mergeCells count="1">
    <mergeCell ref="A1:B1"/>
  </mergeCells>
  <pageMargins left="0.75" right="0.75" top="1" bottom="1" header="0.5" footer="0.5"/>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52"/>
  <sheetViews>
    <sheetView workbookViewId="0">
      <pane xSplit="1" ySplit="3" topLeftCell="B4" activePane="bottomRight" state="frozen"/>
      <selection/>
      <selection pane="topRight"/>
      <selection pane="bottomLeft"/>
      <selection pane="bottomRight" activeCell="B6" sqref="B6"/>
    </sheetView>
  </sheetViews>
  <sheetFormatPr defaultColWidth="8" defaultRowHeight="12.75" outlineLevelCol="3"/>
  <cols>
    <col min="1" max="1" width="38" style="6" customWidth="1"/>
    <col min="2" max="3" width="14.875" style="6" customWidth="1"/>
    <col min="4" max="4" width="14.25" style="6" customWidth="1"/>
    <col min="5" max="16384" width="8" style="6"/>
  </cols>
  <sheetData>
    <row r="1" s="6" customFormat="1" ht="35.25" customHeight="1" spans="1:4">
      <c r="A1" s="117" t="s">
        <v>449</v>
      </c>
      <c r="B1" s="117"/>
      <c r="C1" s="117"/>
      <c r="D1" s="117"/>
    </row>
    <row r="2" s="6" customFormat="1" ht="14.25" spans="1:4">
      <c r="A2" s="6" t="s">
        <v>450</v>
      </c>
      <c r="D2" s="74" t="s">
        <v>122</v>
      </c>
    </row>
    <row r="3" s="6" customFormat="1" ht="27" customHeight="1" spans="1:4">
      <c r="A3" s="82" t="s">
        <v>451</v>
      </c>
      <c r="B3" s="82" t="s">
        <v>93</v>
      </c>
      <c r="C3" s="82" t="s">
        <v>96</v>
      </c>
      <c r="D3" s="150" t="s">
        <v>98</v>
      </c>
    </row>
    <row r="4" s="6" customFormat="1" ht="22.5" customHeight="1" spans="1:4">
      <c r="A4" s="135" t="s">
        <v>452</v>
      </c>
      <c r="B4" s="135">
        <v>117212</v>
      </c>
      <c r="C4" s="135">
        <v>124259</v>
      </c>
      <c r="D4" s="151">
        <f t="shared" ref="D4:D14" si="0">C4/B4*100</f>
        <v>106.01218305293</v>
      </c>
    </row>
    <row r="5" s="6" customFormat="1" ht="22.5" customHeight="1" spans="1:4">
      <c r="A5" s="82" t="s">
        <v>453</v>
      </c>
      <c r="B5" s="82">
        <v>29066</v>
      </c>
      <c r="C5" s="82">
        <v>33113</v>
      </c>
      <c r="D5" s="152">
        <f t="shared" si="0"/>
        <v>113.923484483589</v>
      </c>
    </row>
    <row r="6" s="6" customFormat="1" ht="22.5" customHeight="1" spans="1:4">
      <c r="A6" s="82" t="s">
        <v>454</v>
      </c>
      <c r="B6" s="82">
        <v>4766</v>
      </c>
      <c r="C6" s="82"/>
      <c r="D6" s="152">
        <f t="shared" si="0"/>
        <v>0</v>
      </c>
    </row>
    <row r="7" s="6" customFormat="1" ht="22.5" customHeight="1" spans="1:4">
      <c r="A7" s="82" t="s">
        <v>455</v>
      </c>
      <c r="B7" s="82">
        <v>11695</v>
      </c>
      <c r="C7" s="82">
        <v>10960</v>
      </c>
      <c r="D7" s="152">
        <f t="shared" si="0"/>
        <v>93.7152629328773</v>
      </c>
    </row>
    <row r="8" s="6" customFormat="1" ht="22.5" customHeight="1" spans="1:4">
      <c r="A8" s="82" t="s">
        <v>456</v>
      </c>
      <c r="B8" s="82">
        <v>9482</v>
      </c>
      <c r="C8" s="82">
        <v>10065</v>
      </c>
      <c r="D8" s="152">
        <f t="shared" si="0"/>
        <v>106.14849187935</v>
      </c>
    </row>
    <row r="9" s="6" customFormat="1" ht="22.5" customHeight="1" spans="1:4">
      <c r="A9" s="82" t="s">
        <v>457</v>
      </c>
      <c r="B9" s="82">
        <v>1413</v>
      </c>
      <c r="C9" s="82">
        <v>1653</v>
      </c>
      <c r="D9" s="152">
        <f t="shared" si="0"/>
        <v>116.985138004246</v>
      </c>
    </row>
    <row r="10" s="6" customFormat="1" ht="22.5" customHeight="1" spans="1:4">
      <c r="A10" s="82" t="s">
        <v>458</v>
      </c>
      <c r="B10" s="82">
        <v>1216</v>
      </c>
      <c r="C10" s="82">
        <v>1421</v>
      </c>
      <c r="D10" s="152">
        <f t="shared" si="0"/>
        <v>116.858552631579</v>
      </c>
    </row>
    <row r="11" s="6" customFormat="1" ht="22.5" customHeight="1" spans="1:4">
      <c r="A11" s="82" t="s">
        <v>459</v>
      </c>
      <c r="B11" s="82">
        <v>1962</v>
      </c>
      <c r="C11" s="82">
        <v>2322</v>
      </c>
      <c r="D11" s="152">
        <f t="shared" si="0"/>
        <v>118.348623853211</v>
      </c>
    </row>
    <row r="12" s="6" customFormat="1" ht="22.5" customHeight="1" spans="1:4">
      <c r="A12" s="82" t="s">
        <v>460</v>
      </c>
      <c r="B12" s="82">
        <v>7670</v>
      </c>
      <c r="C12" s="82">
        <v>7962</v>
      </c>
      <c r="D12" s="152">
        <f t="shared" si="0"/>
        <v>103.80704041721</v>
      </c>
    </row>
    <row r="13" s="6" customFormat="1" ht="22.5" customHeight="1" spans="1:4">
      <c r="A13" s="82" t="s">
        <v>461</v>
      </c>
      <c r="B13" s="82"/>
      <c r="C13" s="82">
        <v>8113</v>
      </c>
      <c r="D13" s="152" t="e">
        <f t="shared" si="0"/>
        <v>#DIV/0!</v>
      </c>
    </row>
    <row r="14" s="6" customFormat="1" ht="22.5" customHeight="1" spans="1:4">
      <c r="A14" s="82" t="s">
        <v>462</v>
      </c>
      <c r="B14" s="82">
        <v>19</v>
      </c>
      <c r="C14" s="82">
        <v>15</v>
      </c>
      <c r="D14" s="152">
        <f t="shared" si="0"/>
        <v>78.9473684210526</v>
      </c>
    </row>
    <row r="15" s="6" customFormat="1" ht="22.5" customHeight="1" spans="1:4">
      <c r="A15" s="82" t="s">
        <v>463</v>
      </c>
      <c r="B15" s="82">
        <v>9</v>
      </c>
      <c r="C15" s="82">
        <v>15</v>
      </c>
      <c r="D15" s="152"/>
    </row>
    <row r="16" s="6" customFormat="1" ht="22.5" customHeight="1" spans="1:4">
      <c r="A16" s="82" t="s">
        <v>464</v>
      </c>
      <c r="B16" s="82">
        <v>1180</v>
      </c>
      <c r="C16" s="82">
        <v>1140</v>
      </c>
      <c r="D16" s="152">
        <f t="shared" ref="D16:D27" si="1">C16/B16*100</f>
        <v>96.6101694915254</v>
      </c>
    </row>
    <row r="17" s="6" customFormat="1" ht="22.5" customHeight="1" spans="1:4">
      <c r="A17" s="82" t="s">
        <v>465</v>
      </c>
      <c r="B17" s="82">
        <v>7319</v>
      </c>
      <c r="C17" s="82">
        <v>7255</v>
      </c>
      <c r="D17" s="152">
        <f t="shared" si="1"/>
        <v>99.1255636015849</v>
      </c>
    </row>
    <row r="18" s="6" customFormat="1" ht="22.5" customHeight="1" spans="1:4">
      <c r="A18" s="82" t="s">
        <v>466</v>
      </c>
      <c r="B18" s="82">
        <v>10</v>
      </c>
      <c r="C18" s="82">
        <v>33</v>
      </c>
      <c r="D18" s="152">
        <f t="shared" si="1"/>
        <v>330</v>
      </c>
    </row>
    <row r="19" s="6" customFormat="1" ht="22.5" customHeight="1" spans="1:4">
      <c r="A19" s="82" t="s">
        <v>467</v>
      </c>
      <c r="B19" s="82">
        <v>422</v>
      </c>
      <c r="C19" s="82">
        <v>790</v>
      </c>
      <c r="D19" s="152">
        <f t="shared" si="1"/>
        <v>187.203791469194</v>
      </c>
    </row>
    <row r="20" s="6" customFormat="1" ht="22.5" customHeight="1" spans="1:4">
      <c r="A20" s="82" t="s">
        <v>468</v>
      </c>
      <c r="B20" s="82">
        <v>12128</v>
      </c>
      <c r="C20" s="82">
        <v>13645</v>
      </c>
      <c r="D20" s="152">
        <f t="shared" si="1"/>
        <v>112.508245382586</v>
      </c>
    </row>
    <row r="21" s="6" customFormat="1" ht="22.5" customHeight="1" spans="1:4">
      <c r="A21" s="82" t="s">
        <v>469</v>
      </c>
      <c r="B21" s="82">
        <v>3047</v>
      </c>
      <c r="C21" s="82">
        <v>3341</v>
      </c>
      <c r="D21" s="152">
        <f t="shared" si="1"/>
        <v>109.648834919593</v>
      </c>
    </row>
    <row r="22" s="6" customFormat="1" ht="22.5" customHeight="1" spans="1:4">
      <c r="A22" s="82" t="s">
        <v>470</v>
      </c>
      <c r="B22" s="82">
        <v>440</v>
      </c>
      <c r="C22" s="82">
        <v>562</v>
      </c>
      <c r="D22" s="152">
        <f t="shared" si="1"/>
        <v>127.727272727273</v>
      </c>
    </row>
    <row r="23" s="6" customFormat="1" ht="22.5" customHeight="1" spans="1:4">
      <c r="A23" s="82" t="s">
        <v>471</v>
      </c>
      <c r="B23" s="82">
        <v>10247</v>
      </c>
      <c r="C23" s="82">
        <v>11403</v>
      </c>
      <c r="D23" s="152">
        <f t="shared" si="1"/>
        <v>111.281350639211</v>
      </c>
    </row>
    <row r="24" s="6" customFormat="1" ht="22.5" customHeight="1" spans="1:4">
      <c r="A24" s="82" t="s">
        <v>472</v>
      </c>
      <c r="B24" s="82">
        <v>3046</v>
      </c>
      <c r="C24" s="82">
        <v>1445</v>
      </c>
      <c r="D24" s="152">
        <f t="shared" si="1"/>
        <v>47.4392646093237</v>
      </c>
    </row>
    <row r="25" s="6" customFormat="1" ht="22.5" customHeight="1" spans="1:4">
      <c r="A25" s="82" t="s">
        <v>473</v>
      </c>
      <c r="B25" s="82">
        <v>415</v>
      </c>
      <c r="C25" s="82">
        <v>704</v>
      </c>
      <c r="D25" s="152">
        <f t="shared" si="1"/>
        <v>169.638554216867</v>
      </c>
    </row>
    <row r="26" s="6" customFormat="1" ht="22.5" customHeight="1" spans="1:4">
      <c r="A26" s="82" t="s">
        <v>474</v>
      </c>
      <c r="B26" s="82"/>
      <c r="C26" s="82">
        <v>65</v>
      </c>
      <c r="D26" s="152" t="e">
        <f t="shared" si="1"/>
        <v>#DIV/0!</v>
      </c>
    </row>
    <row r="27" s="6" customFormat="1" ht="22.5" customHeight="1" spans="1:4">
      <c r="A27" s="82" t="s">
        <v>475</v>
      </c>
      <c r="B27" s="82">
        <v>418</v>
      </c>
      <c r="C27" s="82">
        <v>160</v>
      </c>
      <c r="D27" s="152">
        <f t="shared" si="1"/>
        <v>38.2775119617225</v>
      </c>
    </row>
    <row r="28" s="6" customFormat="1" ht="22.5" customHeight="1" spans="1:4">
      <c r="A28" s="82" t="s">
        <v>476</v>
      </c>
      <c r="B28" s="82">
        <v>1873</v>
      </c>
      <c r="C28" s="82">
        <v>7759</v>
      </c>
      <c r="D28" s="152"/>
    </row>
    <row r="29" s="6" customFormat="1" ht="22.5" customHeight="1" spans="1:4">
      <c r="A29" s="82" t="s">
        <v>477</v>
      </c>
      <c r="B29" s="82">
        <v>1680</v>
      </c>
      <c r="C29" s="82">
        <v>318</v>
      </c>
      <c r="D29" s="152"/>
    </row>
    <row r="30" s="6" customFormat="1" ht="22.5" customHeight="1" spans="1:4">
      <c r="A30" s="82" t="s">
        <v>478</v>
      </c>
      <c r="B30" s="82">
        <v>7689</v>
      </c>
      <c r="C30" s="82"/>
      <c r="D30" s="152"/>
    </row>
    <row r="31" s="6" customFormat="1" ht="22.5" customHeight="1" spans="1:4">
      <c r="A31" s="82" t="s">
        <v>479</v>
      </c>
      <c r="B31" s="82"/>
      <c r="C31" s="82"/>
      <c r="D31" s="152" t="e">
        <f t="shared" ref="D31:D46" si="2">C31/B31*100</f>
        <v>#DIV/0!</v>
      </c>
    </row>
    <row r="32" s="6" customFormat="1" ht="22.5" customHeight="1" spans="1:4">
      <c r="A32" s="135" t="s">
        <v>480</v>
      </c>
      <c r="B32" s="135">
        <v>17303</v>
      </c>
      <c r="C32" s="135">
        <v>17115</v>
      </c>
      <c r="D32" s="151">
        <f t="shared" si="2"/>
        <v>98.9134832110039</v>
      </c>
    </row>
    <row r="33" s="6" customFormat="1" ht="22.5" customHeight="1" spans="1:4">
      <c r="A33" s="82" t="s">
        <v>481</v>
      </c>
      <c r="B33" s="82">
        <v>149</v>
      </c>
      <c r="C33" s="82">
        <v>206</v>
      </c>
      <c r="D33" s="152">
        <f t="shared" si="2"/>
        <v>138.255033557047</v>
      </c>
    </row>
    <row r="34" s="6" customFormat="1" ht="22.5" customHeight="1" spans="1:4">
      <c r="A34" s="82" t="s">
        <v>482</v>
      </c>
      <c r="B34" s="82"/>
      <c r="C34" s="82">
        <v>5</v>
      </c>
      <c r="D34" s="152" t="e">
        <f t="shared" si="2"/>
        <v>#DIV/0!</v>
      </c>
    </row>
    <row r="35" s="6" customFormat="1" ht="22.5" customHeight="1" spans="1:4">
      <c r="A35" s="82" t="s">
        <v>483</v>
      </c>
      <c r="B35" s="82">
        <v>75</v>
      </c>
      <c r="C35" s="82"/>
      <c r="D35" s="152">
        <f t="shared" si="2"/>
        <v>0</v>
      </c>
    </row>
    <row r="36" s="6" customFormat="1" ht="22.5" customHeight="1" spans="1:4">
      <c r="A36" s="82" t="s">
        <v>484</v>
      </c>
      <c r="B36" s="82">
        <v>2132</v>
      </c>
      <c r="C36" s="82">
        <v>1654</v>
      </c>
      <c r="D36" s="152">
        <f t="shared" si="2"/>
        <v>77.5797373358349</v>
      </c>
    </row>
    <row r="37" s="6" customFormat="1" ht="22.5" customHeight="1" spans="1:4">
      <c r="A37" s="82" t="s">
        <v>485</v>
      </c>
      <c r="B37" s="82">
        <v>6</v>
      </c>
      <c r="C37" s="82">
        <v>249</v>
      </c>
      <c r="D37" s="152">
        <f t="shared" si="2"/>
        <v>4150</v>
      </c>
    </row>
    <row r="38" s="6" customFormat="1" ht="22.5" customHeight="1" spans="1:4">
      <c r="A38" s="82" t="s">
        <v>486</v>
      </c>
      <c r="B38" s="82">
        <v>25</v>
      </c>
      <c r="C38" s="82">
        <v>5</v>
      </c>
      <c r="D38" s="152">
        <f t="shared" si="2"/>
        <v>20</v>
      </c>
    </row>
    <row r="39" s="6" customFormat="1" ht="22.5" customHeight="1" spans="1:4">
      <c r="A39" s="82" t="s">
        <v>487</v>
      </c>
      <c r="B39" s="82">
        <v>3766</v>
      </c>
      <c r="C39" s="82">
        <v>75</v>
      </c>
      <c r="D39" s="152">
        <f t="shared" si="2"/>
        <v>1.99150292087095</v>
      </c>
    </row>
    <row r="40" s="6" customFormat="1" ht="22.5" customHeight="1" spans="1:4">
      <c r="A40" s="82" t="s">
        <v>488</v>
      </c>
      <c r="B40" s="82">
        <v>284</v>
      </c>
      <c r="C40" s="82">
        <v>281</v>
      </c>
      <c r="D40" s="152">
        <f t="shared" si="2"/>
        <v>98.943661971831</v>
      </c>
    </row>
    <row r="41" s="6" customFormat="1" ht="22.5" customHeight="1" spans="1:4">
      <c r="A41" s="82" t="s">
        <v>489</v>
      </c>
      <c r="B41" s="82">
        <v>84</v>
      </c>
      <c r="C41" s="82">
        <v>3545</v>
      </c>
      <c r="D41" s="152">
        <f t="shared" si="2"/>
        <v>4220.23809523809</v>
      </c>
    </row>
    <row r="42" s="6" customFormat="1" ht="22.5" customHeight="1" spans="1:4">
      <c r="A42" s="82" t="s">
        <v>490</v>
      </c>
      <c r="B42" s="82">
        <v>80</v>
      </c>
      <c r="C42" s="82">
        <v>1116</v>
      </c>
      <c r="D42" s="152">
        <f t="shared" si="2"/>
        <v>1395</v>
      </c>
    </row>
    <row r="43" s="6" customFormat="1" ht="22.5" customHeight="1" spans="1:4">
      <c r="A43" s="82" t="s">
        <v>491</v>
      </c>
      <c r="B43" s="82">
        <v>9252</v>
      </c>
      <c r="C43" s="82">
        <v>7359</v>
      </c>
      <c r="D43" s="152">
        <f t="shared" si="2"/>
        <v>79.5395590142672</v>
      </c>
    </row>
    <row r="44" s="6" customFormat="1" ht="22.5" customHeight="1" spans="1:4">
      <c r="A44" s="82" t="s">
        <v>492</v>
      </c>
      <c r="B44" s="82">
        <v>30</v>
      </c>
      <c r="C44" s="82">
        <v>218</v>
      </c>
      <c r="D44" s="152">
        <f t="shared" si="2"/>
        <v>726.666666666667</v>
      </c>
    </row>
    <row r="45" s="6" customFormat="1" ht="22.5" customHeight="1" spans="1:4">
      <c r="A45" s="82" t="s">
        <v>493</v>
      </c>
      <c r="B45" s="82">
        <v>200</v>
      </c>
      <c r="C45" s="82">
        <v>240</v>
      </c>
      <c r="D45" s="152">
        <f t="shared" si="2"/>
        <v>120</v>
      </c>
    </row>
    <row r="46" s="6" customFormat="1" ht="22.5" customHeight="1" spans="1:4">
      <c r="A46" s="82" t="s">
        <v>494</v>
      </c>
      <c r="B46" s="82">
        <v>148</v>
      </c>
      <c r="C46" s="82">
        <v>1117</v>
      </c>
      <c r="D46" s="152">
        <f t="shared" si="2"/>
        <v>754.72972972973</v>
      </c>
    </row>
    <row r="47" s="6" customFormat="1" ht="22.5" customHeight="1" spans="1:4">
      <c r="A47" s="82" t="s">
        <v>495</v>
      </c>
      <c r="B47" s="82"/>
      <c r="C47" s="82">
        <v>10</v>
      </c>
      <c r="D47" s="152"/>
    </row>
    <row r="48" s="6" customFormat="1" ht="22.5" customHeight="1" spans="1:4">
      <c r="A48" s="82" t="s">
        <v>496</v>
      </c>
      <c r="B48" s="82">
        <v>124</v>
      </c>
      <c r="C48" s="82">
        <v>242</v>
      </c>
      <c r="D48" s="152">
        <f t="shared" ref="D48:D52" si="3">C48/B48*100</f>
        <v>195.161290322581</v>
      </c>
    </row>
    <row r="49" s="6" customFormat="1" ht="22.5" customHeight="1" spans="1:4">
      <c r="A49" s="82" t="s">
        <v>497</v>
      </c>
      <c r="B49" s="82">
        <v>515</v>
      </c>
      <c r="C49" s="82">
        <v>718</v>
      </c>
      <c r="D49" s="152">
        <f t="shared" si="3"/>
        <v>139.417475728155</v>
      </c>
    </row>
    <row r="50" s="6" customFormat="1" ht="22.5" customHeight="1" spans="1:4">
      <c r="A50" s="82" t="s">
        <v>498</v>
      </c>
      <c r="B50" s="82">
        <v>0</v>
      </c>
      <c r="C50" s="82">
        <v>60</v>
      </c>
      <c r="D50" s="152" t="e">
        <f t="shared" si="3"/>
        <v>#DIV/0!</v>
      </c>
    </row>
    <row r="51" s="6" customFormat="1" ht="22.5" customHeight="1" spans="1:4">
      <c r="A51" s="82" t="s">
        <v>499</v>
      </c>
      <c r="B51" s="82">
        <v>433</v>
      </c>
      <c r="C51" s="82">
        <v>15</v>
      </c>
      <c r="D51" s="152">
        <f t="shared" si="3"/>
        <v>3.46420323325635</v>
      </c>
    </row>
    <row r="52" s="6" customFormat="1" ht="22.5" customHeight="1" spans="1:4">
      <c r="A52" s="82" t="s">
        <v>500</v>
      </c>
      <c r="B52" s="82"/>
      <c r="C52" s="82"/>
      <c r="D52" s="152" t="e">
        <f t="shared" si="3"/>
        <v>#DIV/0!</v>
      </c>
    </row>
  </sheetData>
  <mergeCells count="1">
    <mergeCell ref="A1:D1"/>
  </mergeCells>
  <pageMargins left="0.75" right="0.75" top="1" bottom="1" header="0.5" footer="0.5"/>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4"/>
  <sheetViews>
    <sheetView workbookViewId="0">
      <selection activeCell="D5" sqref="D5"/>
    </sheetView>
  </sheetViews>
  <sheetFormatPr defaultColWidth="9" defaultRowHeight="14.25" outlineLevelRow="3" outlineLevelCol="4"/>
  <cols>
    <col min="1" max="1" width="14.25" style="33" customWidth="1"/>
    <col min="2" max="2" width="20.125" style="33" customWidth="1"/>
    <col min="3" max="3" width="28.5" style="33" customWidth="1"/>
    <col min="4" max="4" width="26.375" style="33" customWidth="1"/>
    <col min="5" max="5" width="14.25" style="33" customWidth="1"/>
    <col min="6" max="16384" width="9" style="33"/>
  </cols>
  <sheetData>
    <row r="1" s="33" customFormat="1" ht="34" customHeight="1" spans="1:5">
      <c r="A1" s="73" t="s">
        <v>501</v>
      </c>
      <c r="B1" s="73"/>
      <c r="C1" s="73"/>
      <c r="D1" s="73"/>
      <c r="E1" s="73"/>
    </row>
    <row r="2" s="33" customFormat="1" spans="5:5">
      <c r="E2" s="148" t="s">
        <v>122</v>
      </c>
    </row>
    <row r="3" s="33" customFormat="1" ht="31" customHeight="1" spans="1:5">
      <c r="A3" s="149" t="s">
        <v>502</v>
      </c>
      <c r="B3" s="149" t="s">
        <v>503</v>
      </c>
      <c r="C3" s="149" t="s">
        <v>504</v>
      </c>
      <c r="D3" s="149" t="s">
        <v>480</v>
      </c>
      <c r="E3" s="149" t="s">
        <v>505</v>
      </c>
    </row>
    <row r="4" s="33" customFormat="1" ht="31" customHeight="1" spans="1:5">
      <c r="A4" s="149" t="s">
        <v>506</v>
      </c>
      <c r="B4" s="149">
        <v>11086</v>
      </c>
      <c r="C4" s="149">
        <v>124259</v>
      </c>
      <c r="D4" s="149">
        <v>17115</v>
      </c>
      <c r="E4" s="149">
        <f>SUM(B4:D4)</f>
        <v>152460</v>
      </c>
    </row>
  </sheetData>
  <mergeCells count="1">
    <mergeCell ref="A1:E1"/>
  </mergeCells>
  <pageMargins left="0.75" right="0.75" top="1" bottom="1" header="0.5" footer="0.5"/>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9"/>
  <sheetViews>
    <sheetView workbookViewId="0">
      <selection activeCell="A10" sqref="A10"/>
    </sheetView>
  </sheetViews>
  <sheetFormatPr defaultColWidth="9" defaultRowHeight="14.25"/>
  <cols>
    <col min="1" max="1" width="145.25" customWidth="1"/>
  </cols>
  <sheetData>
    <row r="1" ht="33.75" spans="1:1">
      <c r="A1" s="144" t="s">
        <v>507</v>
      </c>
    </row>
    <row r="2" ht="33.75" spans="1:1">
      <c r="A2" s="144" t="s">
        <v>508</v>
      </c>
    </row>
    <row r="3" ht="45" customHeight="1" spans="1:1">
      <c r="A3" s="145" t="s">
        <v>509</v>
      </c>
    </row>
    <row r="4" ht="42" customHeight="1" spans="1:1">
      <c r="A4" s="145" t="s">
        <v>510</v>
      </c>
    </row>
    <row r="5" ht="70" customHeight="1" spans="1:1">
      <c r="A5" s="146" t="s">
        <v>511</v>
      </c>
    </row>
    <row r="6" ht="37" customHeight="1" spans="1:1">
      <c r="A6" s="146" t="s">
        <v>512</v>
      </c>
    </row>
    <row r="7" ht="70" customHeight="1" spans="1:1">
      <c r="A7" s="145" t="s">
        <v>513</v>
      </c>
    </row>
    <row r="8" ht="30" customHeight="1" spans="1:1">
      <c r="A8" s="146" t="s">
        <v>514</v>
      </c>
    </row>
    <row r="9" ht="42" customHeight="1" spans="1:1">
      <c r="A9" s="147" t="s">
        <v>515</v>
      </c>
    </row>
  </sheetData>
  <pageMargins left="0.75" right="0.75" top="1" bottom="1" header="0.5" footer="0.5"/>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6"/>
  <sheetViews>
    <sheetView workbookViewId="0">
      <selection activeCell="C7" sqref="C7"/>
    </sheetView>
  </sheetViews>
  <sheetFormatPr defaultColWidth="9" defaultRowHeight="14.25" outlineLevelRow="5" outlineLevelCol="2"/>
  <cols>
    <col min="1" max="2" width="22.375" style="33" customWidth="1"/>
    <col min="3" max="3" width="23.75" style="33" customWidth="1"/>
    <col min="4" max="16384" width="9" style="33"/>
  </cols>
  <sheetData>
    <row r="1" s="33" customFormat="1" spans="1:3">
      <c r="A1" s="143" t="s">
        <v>516</v>
      </c>
      <c r="B1" s="143"/>
      <c r="C1" s="143"/>
    </row>
    <row r="2" s="33" customFormat="1" ht="26" customHeight="1" spans="1:3">
      <c r="A2" s="143"/>
      <c r="B2" s="143"/>
      <c r="C2" s="143"/>
    </row>
    <row r="3" s="33" customFormat="1" spans="3:3">
      <c r="C3" s="33" t="s">
        <v>517</v>
      </c>
    </row>
    <row r="4" s="116" customFormat="1" ht="39" customHeight="1" spans="1:3">
      <c r="A4" s="118" t="s">
        <v>502</v>
      </c>
      <c r="B4" s="119" t="s">
        <v>518</v>
      </c>
      <c r="C4" s="118" t="s">
        <v>519</v>
      </c>
    </row>
    <row r="5" s="116" customFormat="1" ht="39" customHeight="1" spans="1:3">
      <c r="A5" s="118"/>
      <c r="B5" s="118" t="s">
        <v>520</v>
      </c>
      <c r="C5" s="118" t="s">
        <v>520</v>
      </c>
    </row>
    <row r="6" s="33" customFormat="1" ht="54" customHeight="1" spans="1:3">
      <c r="A6" s="39" t="s">
        <v>506</v>
      </c>
      <c r="B6" s="39">
        <v>13.96</v>
      </c>
      <c r="C6" s="39">
        <v>13.87</v>
      </c>
    </row>
  </sheetData>
  <mergeCells count="2">
    <mergeCell ref="A4:A5"/>
    <mergeCell ref="A1:C2"/>
  </mergeCells>
  <pageMargins left="0.75" right="0.75" top="1" bottom="1" header="0.5" footer="0.5"/>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20"/>
  <sheetViews>
    <sheetView workbookViewId="0">
      <selection activeCell="D21" sqref="D21"/>
    </sheetView>
  </sheetViews>
  <sheetFormatPr defaultColWidth="9" defaultRowHeight="14.25" outlineLevelCol="5"/>
  <cols>
    <col min="1" max="1" width="23.375" style="2" customWidth="1"/>
    <col min="2" max="4" width="17.375" style="2" customWidth="1"/>
    <col min="5" max="6" width="15.625" style="2" customWidth="1"/>
    <col min="7" max="16384" width="9" style="2"/>
  </cols>
  <sheetData>
    <row r="1" s="2" customFormat="1" ht="24.75" customHeight="1" spans="1:6">
      <c r="A1" s="73" t="s">
        <v>521</v>
      </c>
      <c r="B1" s="73"/>
      <c r="C1" s="73"/>
      <c r="D1" s="73"/>
      <c r="E1" s="73"/>
      <c r="F1" s="73"/>
    </row>
    <row r="2" s="2" customFormat="1" spans="6:6">
      <c r="F2" s="74" t="s">
        <v>522</v>
      </c>
    </row>
    <row r="3" s="2" customFormat="1" ht="29.25" customHeight="1" spans="1:6">
      <c r="A3" s="75" t="s">
        <v>523</v>
      </c>
      <c r="B3" s="75" t="s">
        <v>93</v>
      </c>
      <c r="C3" s="75" t="s">
        <v>94</v>
      </c>
      <c r="D3" s="75" t="s">
        <v>96</v>
      </c>
      <c r="E3" s="101" t="s">
        <v>524</v>
      </c>
      <c r="F3" s="101" t="s">
        <v>98</v>
      </c>
    </row>
    <row r="4" s="2" customFormat="1" ht="29.25" customHeight="1" spans="1:6">
      <c r="A4" s="136" t="s">
        <v>525</v>
      </c>
      <c r="B4" s="75"/>
      <c r="C4" s="137"/>
      <c r="D4" s="75"/>
      <c r="E4" s="138" t="e">
        <f t="shared" ref="E4:E19" si="0">D4/C4*100</f>
        <v>#DIV/0!</v>
      </c>
      <c r="F4" s="132" t="e">
        <f t="shared" ref="F4:F19" si="1">D4/B4*100</f>
        <v>#DIV/0!</v>
      </c>
    </row>
    <row r="5" s="2" customFormat="1" ht="21" customHeight="1" spans="1:6">
      <c r="A5" s="136" t="s">
        <v>526</v>
      </c>
      <c r="B5" s="75">
        <v>95695</v>
      </c>
      <c r="C5" s="130">
        <v>110000</v>
      </c>
      <c r="D5" s="75">
        <v>60993</v>
      </c>
      <c r="E5" s="138">
        <f t="shared" si="0"/>
        <v>55.4481818181818</v>
      </c>
      <c r="F5" s="132">
        <f t="shared" si="1"/>
        <v>63.7368723548775</v>
      </c>
    </row>
    <row r="6" s="2" customFormat="1" ht="21" customHeight="1" spans="1:6">
      <c r="A6" s="136" t="s">
        <v>527</v>
      </c>
      <c r="B6" s="75">
        <v>1300</v>
      </c>
      <c r="C6" s="130">
        <v>5000</v>
      </c>
      <c r="D6" s="75"/>
      <c r="E6" s="138">
        <f t="shared" si="0"/>
        <v>0</v>
      </c>
      <c r="F6" s="132">
        <f t="shared" si="1"/>
        <v>0</v>
      </c>
    </row>
    <row r="7" s="2" customFormat="1" ht="21" customHeight="1" spans="1:6">
      <c r="A7" s="136" t="s">
        <v>528</v>
      </c>
      <c r="B7" s="75">
        <v>20</v>
      </c>
      <c r="C7" s="130">
        <v>140</v>
      </c>
      <c r="D7" s="75"/>
      <c r="E7" s="138">
        <f t="shared" si="0"/>
        <v>0</v>
      </c>
      <c r="F7" s="132">
        <f t="shared" si="1"/>
        <v>0</v>
      </c>
    </row>
    <row r="8" s="2" customFormat="1" ht="21" customHeight="1" spans="1:6">
      <c r="A8" s="136" t="s">
        <v>529</v>
      </c>
      <c r="B8" s="75">
        <v>220</v>
      </c>
      <c r="C8" s="130">
        <v>200</v>
      </c>
      <c r="D8" s="75">
        <v>38</v>
      </c>
      <c r="E8" s="138">
        <f t="shared" si="0"/>
        <v>19</v>
      </c>
      <c r="F8" s="132">
        <f t="shared" si="1"/>
        <v>17.2727272727273</v>
      </c>
    </row>
    <row r="9" s="2" customFormat="1" ht="21" customHeight="1" spans="1:6">
      <c r="A9" s="139" t="s">
        <v>530</v>
      </c>
      <c r="B9" s="75"/>
      <c r="C9" s="130"/>
      <c r="D9" s="75"/>
      <c r="E9" s="138" t="e">
        <f t="shared" si="0"/>
        <v>#DIV/0!</v>
      </c>
      <c r="F9" s="132" t="e">
        <f t="shared" si="1"/>
        <v>#DIV/0!</v>
      </c>
    </row>
    <row r="10" s="2" customFormat="1" ht="21" customHeight="1" spans="1:6">
      <c r="A10" s="139" t="s">
        <v>531</v>
      </c>
      <c r="B10" s="75">
        <v>700</v>
      </c>
      <c r="C10" s="134">
        <v>760</v>
      </c>
      <c r="D10" s="75">
        <v>700</v>
      </c>
      <c r="E10" s="138">
        <f t="shared" si="0"/>
        <v>92.1052631578947</v>
      </c>
      <c r="F10" s="132">
        <f t="shared" si="1"/>
        <v>100</v>
      </c>
    </row>
    <row r="11" s="2" customFormat="1" ht="21" customHeight="1" spans="1:6">
      <c r="A11" s="140" t="s">
        <v>532</v>
      </c>
      <c r="B11" s="75"/>
      <c r="C11" s="141"/>
      <c r="D11" s="75"/>
      <c r="E11" s="138" t="e">
        <f t="shared" si="0"/>
        <v>#DIV/0!</v>
      </c>
      <c r="F11" s="132" t="e">
        <f t="shared" si="1"/>
        <v>#DIV/0!</v>
      </c>
    </row>
    <row r="12" s="2" customFormat="1" ht="21" customHeight="1" spans="1:6">
      <c r="A12" s="136" t="s">
        <v>533</v>
      </c>
      <c r="B12" s="75"/>
      <c r="C12" s="130"/>
      <c r="D12" s="75"/>
      <c r="E12" s="138" t="e">
        <f t="shared" si="0"/>
        <v>#DIV/0!</v>
      </c>
      <c r="F12" s="132" t="e">
        <f t="shared" si="1"/>
        <v>#DIV/0!</v>
      </c>
    </row>
    <row r="13" s="2" customFormat="1" ht="21" customHeight="1" spans="1:6">
      <c r="A13" s="136" t="s">
        <v>534</v>
      </c>
      <c r="B13" s="75">
        <v>188</v>
      </c>
      <c r="C13" s="130">
        <v>190</v>
      </c>
      <c r="D13" s="75">
        <v>158</v>
      </c>
      <c r="E13" s="138">
        <f t="shared" si="0"/>
        <v>83.1578947368421</v>
      </c>
      <c r="F13" s="132">
        <f t="shared" si="1"/>
        <v>84.0425531914894</v>
      </c>
    </row>
    <row r="14" s="2" customFormat="1" ht="21" customHeight="1" spans="1:6">
      <c r="A14" s="136" t="s">
        <v>535</v>
      </c>
      <c r="B14" s="75"/>
      <c r="C14" s="75">
        <v>10364</v>
      </c>
      <c r="D14" s="75">
        <v>20000</v>
      </c>
      <c r="E14" s="138">
        <f t="shared" si="0"/>
        <v>192.975685063682</v>
      </c>
      <c r="F14" s="132" t="e">
        <f t="shared" si="1"/>
        <v>#DIV/0!</v>
      </c>
    </row>
    <row r="15" s="2" customFormat="1" ht="21" customHeight="1" spans="1:6">
      <c r="A15" s="142" t="s">
        <v>536</v>
      </c>
      <c r="B15" s="75">
        <v>98123</v>
      </c>
      <c r="C15" s="75">
        <v>126654</v>
      </c>
      <c r="D15" s="75">
        <v>81889</v>
      </c>
      <c r="E15" s="138">
        <f t="shared" si="0"/>
        <v>64.6556760939252</v>
      </c>
      <c r="F15" s="132">
        <f t="shared" si="1"/>
        <v>83.4554589647687</v>
      </c>
    </row>
    <row r="16" s="2" customFormat="1" ht="21" customHeight="1" spans="1:6">
      <c r="A16" s="136" t="s">
        <v>111</v>
      </c>
      <c r="B16" s="75">
        <v>2555</v>
      </c>
      <c r="C16" s="130">
        <v>990</v>
      </c>
      <c r="D16" s="75">
        <v>9186</v>
      </c>
      <c r="E16" s="138">
        <f t="shared" si="0"/>
        <v>927.878787878788</v>
      </c>
      <c r="F16" s="132">
        <f t="shared" si="1"/>
        <v>359.530332681018</v>
      </c>
    </row>
    <row r="17" s="2" customFormat="1" ht="21" customHeight="1" spans="1:6">
      <c r="A17" s="136" t="s">
        <v>118</v>
      </c>
      <c r="B17" s="75">
        <v>973</v>
      </c>
      <c r="C17" s="130">
        <v>890</v>
      </c>
      <c r="D17" s="75">
        <v>1005</v>
      </c>
      <c r="E17" s="138">
        <f t="shared" si="0"/>
        <v>112.921348314607</v>
      </c>
      <c r="F17" s="132">
        <f t="shared" si="1"/>
        <v>103.288797533402</v>
      </c>
    </row>
    <row r="18" s="2" customFormat="1" ht="21" customHeight="1" spans="1:6">
      <c r="A18" s="136" t="s">
        <v>119</v>
      </c>
      <c r="B18" s="75">
        <v>5824</v>
      </c>
      <c r="C18" s="130"/>
      <c r="D18" s="75"/>
      <c r="E18" s="138"/>
      <c r="F18" s="132"/>
    </row>
    <row r="19" s="2" customFormat="1" ht="21" customHeight="1" spans="1:6">
      <c r="A19" s="136" t="s">
        <v>537</v>
      </c>
      <c r="B19" s="75">
        <v>39227</v>
      </c>
      <c r="C19" s="134">
        <v>30900</v>
      </c>
      <c r="D19" s="75">
        <v>76025</v>
      </c>
      <c r="E19" s="138">
        <f>D19/C19*100</f>
        <v>246.035598705502</v>
      </c>
      <c r="F19" s="132">
        <f>D19/B19*100</f>
        <v>193.807836439187</v>
      </c>
    </row>
    <row r="20" s="2" customFormat="1" ht="21" customHeight="1" spans="1:6">
      <c r="A20" s="142" t="s">
        <v>538</v>
      </c>
      <c r="B20" s="75">
        <v>146702</v>
      </c>
      <c r="C20" s="75">
        <v>159434</v>
      </c>
      <c r="D20" s="75">
        <v>168105</v>
      </c>
      <c r="E20" s="138">
        <f>D20/C20*100</f>
        <v>105.438614097369</v>
      </c>
      <c r="F20" s="132">
        <f>D20/B20*100</f>
        <v>114.589439816771</v>
      </c>
    </row>
  </sheetData>
  <mergeCells count="1">
    <mergeCell ref="A1:F1"/>
  </mergeCells>
  <pageMargins left="0.75" right="0.75" top="1" bottom="1" header="0.5" footer="0.5"/>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7"/>
  <sheetViews>
    <sheetView topLeftCell="A8" workbookViewId="0">
      <selection activeCell="D18" sqref="D18"/>
    </sheetView>
  </sheetViews>
  <sheetFormatPr defaultColWidth="9" defaultRowHeight="14.25" outlineLevelCol="5"/>
  <cols>
    <col min="1" max="1" width="23.375" style="2" customWidth="1"/>
    <col min="2" max="6" width="17.25" style="2" customWidth="1"/>
    <col min="7" max="16384" width="9" style="2"/>
  </cols>
  <sheetData>
    <row r="1" s="2" customFormat="1" ht="24.75" customHeight="1" spans="1:6">
      <c r="A1" s="73" t="s">
        <v>539</v>
      </c>
      <c r="B1" s="73"/>
      <c r="C1" s="73"/>
      <c r="D1" s="73"/>
      <c r="E1" s="73"/>
      <c r="F1" s="73"/>
    </row>
    <row r="2" s="2" customFormat="1" spans="6:6">
      <c r="F2" s="74" t="s">
        <v>122</v>
      </c>
    </row>
    <row r="3" s="2" customFormat="1" ht="31.5" customHeight="1" spans="1:6">
      <c r="A3" s="82" t="s">
        <v>123</v>
      </c>
      <c r="B3" s="82" t="s">
        <v>93</v>
      </c>
      <c r="C3" s="82" t="s">
        <v>94</v>
      </c>
      <c r="D3" s="82" t="s">
        <v>96</v>
      </c>
      <c r="E3" s="101" t="s">
        <v>524</v>
      </c>
      <c r="F3" s="101" t="s">
        <v>98</v>
      </c>
    </row>
    <row r="4" s="2" customFormat="1" ht="21" customHeight="1" spans="1:6">
      <c r="A4" s="127" t="s">
        <v>131</v>
      </c>
      <c r="B4" s="75">
        <v>1278</v>
      </c>
      <c r="C4" s="130">
        <v>579</v>
      </c>
      <c r="D4" s="75">
        <v>797</v>
      </c>
      <c r="E4" s="131">
        <f t="shared" ref="E4:E9" si="0">D4/C4*100</f>
        <v>137.651122625216</v>
      </c>
      <c r="F4" s="132">
        <f t="shared" ref="F4:F9" si="1">D4/B4*100</f>
        <v>62.3630672926448</v>
      </c>
    </row>
    <row r="5" s="2" customFormat="1" ht="21" customHeight="1" spans="1:6">
      <c r="A5" s="127" t="s">
        <v>134</v>
      </c>
      <c r="B5" s="75">
        <v>49997</v>
      </c>
      <c r="C5" s="130">
        <v>60241</v>
      </c>
      <c r="D5" s="75">
        <v>29633</v>
      </c>
      <c r="E5" s="131">
        <f t="shared" si="0"/>
        <v>49.1907504855497</v>
      </c>
      <c r="F5" s="132">
        <f t="shared" si="1"/>
        <v>59.2695561733704</v>
      </c>
    </row>
    <row r="6" s="2" customFormat="1" ht="21" customHeight="1" spans="1:6">
      <c r="A6" s="127" t="s">
        <v>135</v>
      </c>
      <c r="B6" s="75"/>
      <c r="C6" s="130">
        <v>14</v>
      </c>
      <c r="D6" s="75"/>
      <c r="E6" s="131">
        <f t="shared" si="0"/>
        <v>0</v>
      </c>
      <c r="F6" s="132" t="e">
        <f t="shared" si="1"/>
        <v>#DIV/0!</v>
      </c>
    </row>
    <row r="7" s="2" customFormat="1" ht="21" customHeight="1" spans="1:6">
      <c r="A7" s="127" t="s">
        <v>136</v>
      </c>
      <c r="B7" s="75"/>
      <c r="C7" s="130"/>
      <c r="D7" s="75">
        <v>300</v>
      </c>
      <c r="E7" s="131" t="e">
        <f t="shared" si="0"/>
        <v>#DIV/0!</v>
      </c>
      <c r="F7" s="132" t="e">
        <f t="shared" si="1"/>
        <v>#DIV/0!</v>
      </c>
    </row>
    <row r="8" s="2" customFormat="1" ht="21" customHeight="1" spans="1:6">
      <c r="A8" s="133" t="s">
        <v>540</v>
      </c>
      <c r="B8" s="75"/>
      <c r="C8" s="134">
        <v>131</v>
      </c>
      <c r="D8" s="75">
        <v>21</v>
      </c>
      <c r="E8" s="131">
        <f t="shared" si="0"/>
        <v>16.030534351145</v>
      </c>
      <c r="F8" s="132" t="e">
        <f t="shared" si="1"/>
        <v>#DIV/0!</v>
      </c>
    </row>
    <row r="9" s="2" customFormat="1" ht="21" customHeight="1" spans="1:6">
      <c r="A9" s="127" t="s">
        <v>144</v>
      </c>
      <c r="B9" s="75">
        <v>37702</v>
      </c>
      <c r="C9" s="130">
        <v>32056</v>
      </c>
      <c r="D9" s="75">
        <v>52466</v>
      </c>
      <c r="E9" s="131">
        <f t="shared" si="0"/>
        <v>163.669827801348</v>
      </c>
      <c r="F9" s="132">
        <f t="shared" si="1"/>
        <v>139.159726274468</v>
      </c>
    </row>
    <row r="10" s="2" customFormat="1" ht="21" customHeight="1" spans="1:6">
      <c r="A10" s="127" t="s">
        <v>147</v>
      </c>
      <c r="B10" s="75">
        <v>35</v>
      </c>
      <c r="C10" s="130"/>
      <c r="D10" s="75">
        <v>64</v>
      </c>
      <c r="E10" s="131"/>
      <c r="F10" s="132"/>
    </row>
    <row r="11" s="2" customFormat="1" ht="21" customHeight="1" spans="1:6">
      <c r="A11" s="127" t="s">
        <v>541</v>
      </c>
      <c r="B11" s="75">
        <v>7908</v>
      </c>
      <c r="C11" s="75">
        <v>8047</v>
      </c>
      <c r="D11" s="75">
        <v>8240</v>
      </c>
      <c r="E11" s="131">
        <f t="shared" ref="E11:E17" si="2">D11/C11*100</f>
        <v>102.398409345098</v>
      </c>
      <c r="F11" s="132">
        <f t="shared" ref="F11:F17" si="3">D11/B11*100</f>
        <v>104.198280222559</v>
      </c>
    </row>
    <row r="12" s="2" customFormat="1" ht="21" customHeight="1" spans="1:6">
      <c r="A12" s="135" t="s">
        <v>542</v>
      </c>
      <c r="B12" s="75">
        <v>96920</v>
      </c>
      <c r="C12" s="75">
        <v>101068</v>
      </c>
      <c r="D12" s="75">
        <v>91521</v>
      </c>
      <c r="E12" s="131">
        <f t="shared" si="2"/>
        <v>90.5538845133969</v>
      </c>
      <c r="F12" s="132">
        <f t="shared" si="3"/>
        <v>94.4294263309946</v>
      </c>
    </row>
    <row r="13" s="2" customFormat="1" ht="21" customHeight="1" spans="1:6">
      <c r="A13" s="127" t="s">
        <v>149</v>
      </c>
      <c r="B13" s="75">
        <v>1725</v>
      </c>
      <c r="C13" s="130">
        <v>2000</v>
      </c>
      <c r="D13" s="75">
        <v>936</v>
      </c>
      <c r="E13" s="131">
        <f t="shared" si="2"/>
        <v>46.8</v>
      </c>
      <c r="F13" s="132">
        <f t="shared" si="3"/>
        <v>54.2608695652174</v>
      </c>
    </row>
    <row r="14" s="2" customFormat="1" ht="21" customHeight="1" spans="1:6">
      <c r="A14" s="127" t="s">
        <v>543</v>
      </c>
      <c r="B14" s="75">
        <v>33371</v>
      </c>
      <c r="C14" s="130">
        <v>33206</v>
      </c>
      <c r="D14" s="75">
        <v>22208</v>
      </c>
      <c r="E14" s="131">
        <f t="shared" si="2"/>
        <v>66.8794796121183</v>
      </c>
      <c r="F14" s="132">
        <f t="shared" si="3"/>
        <v>66.5487998561625</v>
      </c>
    </row>
    <row r="15" s="2" customFormat="1" ht="21" customHeight="1" spans="1:6">
      <c r="A15" s="112" t="s">
        <v>544</v>
      </c>
      <c r="B15" s="75">
        <v>13681</v>
      </c>
      <c r="C15" s="134">
        <v>23160</v>
      </c>
      <c r="D15" s="75">
        <v>25285</v>
      </c>
      <c r="E15" s="131">
        <f t="shared" si="2"/>
        <v>109.17530224525</v>
      </c>
      <c r="F15" s="132">
        <f t="shared" si="3"/>
        <v>184.818361230904</v>
      </c>
    </row>
    <row r="16" s="2" customFormat="1" ht="21" customHeight="1" spans="1:6">
      <c r="A16" s="127" t="s">
        <v>155</v>
      </c>
      <c r="B16" s="75">
        <v>1005</v>
      </c>
      <c r="C16" s="130"/>
      <c r="D16" s="75">
        <v>28155</v>
      </c>
      <c r="E16" s="131" t="e">
        <f t="shared" si="2"/>
        <v>#DIV/0!</v>
      </c>
      <c r="F16" s="132">
        <f t="shared" si="3"/>
        <v>2801.49253731343</v>
      </c>
    </row>
    <row r="17" s="2" customFormat="1" ht="21" customHeight="1" spans="1:6">
      <c r="A17" s="135" t="s">
        <v>545</v>
      </c>
      <c r="B17" s="75">
        <v>146702</v>
      </c>
      <c r="C17" s="75">
        <v>159434</v>
      </c>
      <c r="D17" s="75">
        <v>168105</v>
      </c>
      <c r="E17" s="131">
        <f t="shared" si="2"/>
        <v>105.438614097369</v>
      </c>
      <c r="F17" s="132">
        <f t="shared" si="3"/>
        <v>114.589439816771</v>
      </c>
    </row>
  </sheetData>
  <mergeCells count="1">
    <mergeCell ref="A1:F1"/>
  </mergeCells>
  <pageMargins left="0.75" right="0.75" top="1" bottom="1" header="0.5" footer="0.5"/>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20"/>
  <sheetViews>
    <sheetView workbookViewId="0">
      <selection activeCell="C10" sqref="C10"/>
    </sheetView>
  </sheetViews>
  <sheetFormatPr defaultColWidth="9" defaultRowHeight="14.25" outlineLevelCol="5"/>
  <cols>
    <col min="1" max="1" width="51.25" style="2" customWidth="1"/>
    <col min="2" max="6" width="17.25" style="2" customWidth="1"/>
    <col min="7" max="16384" width="9" style="2"/>
  </cols>
  <sheetData>
    <row r="1" s="2" customFormat="1" ht="24.75" customHeight="1" spans="1:6">
      <c r="A1" s="73" t="s">
        <v>546</v>
      </c>
      <c r="B1" s="73"/>
      <c r="C1" s="73"/>
      <c r="D1" s="73"/>
      <c r="E1" s="73"/>
      <c r="F1" s="73"/>
    </row>
    <row r="2" s="2" customFormat="1" spans="6:6">
      <c r="F2" s="74" t="s">
        <v>122</v>
      </c>
    </row>
    <row r="3" s="2" customFormat="1" ht="31.5" customHeight="1" spans="1:6">
      <c r="A3" s="82" t="s">
        <v>123</v>
      </c>
      <c r="B3" s="82" t="s">
        <v>93</v>
      </c>
      <c r="C3" s="82" t="s">
        <v>94</v>
      </c>
      <c r="D3" s="82" t="s">
        <v>96</v>
      </c>
      <c r="E3" s="101" t="s">
        <v>524</v>
      </c>
      <c r="F3" s="101" t="s">
        <v>98</v>
      </c>
    </row>
    <row r="4" s="2" customFormat="1" ht="28" customHeight="1" spans="1:6">
      <c r="A4" s="127" t="s">
        <v>547</v>
      </c>
      <c r="B4" s="82"/>
      <c r="C4" s="128">
        <v>80</v>
      </c>
      <c r="D4" s="82">
        <v>18</v>
      </c>
      <c r="E4" s="129"/>
      <c r="F4" s="101"/>
    </row>
    <row r="5" s="2" customFormat="1" ht="28" customHeight="1" spans="1:6">
      <c r="A5" s="127" t="s">
        <v>548</v>
      </c>
      <c r="B5" s="82"/>
      <c r="C5" s="128">
        <v>51</v>
      </c>
      <c r="D5" s="82">
        <v>3</v>
      </c>
      <c r="E5" s="129"/>
      <c r="F5" s="101"/>
    </row>
    <row r="6" s="2" customFormat="1" ht="21" customHeight="1" spans="1:6">
      <c r="A6" s="127" t="s">
        <v>549</v>
      </c>
      <c r="B6" s="75">
        <v>1278</v>
      </c>
      <c r="C6" s="130">
        <v>543</v>
      </c>
      <c r="D6" s="75">
        <v>761</v>
      </c>
      <c r="E6" s="131">
        <f t="shared" ref="E6:E9" si="0">D6/C6*100</f>
        <v>140.147329650092</v>
      </c>
      <c r="F6" s="132">
        <f t="shared" ref="F6:F9" si="1">D6/B6*100</f>
        <v>59.5461658841941</v>
      </c>
    </row>
    <row r="7" s="2" customFormat="1" ht="21" customHeight="1" spans="1:6">
      <c r="A7" s="127" t="s">
        <v>550</v>
      </c>
      <c r="B7" s="75"/>
      <c r="C7" s="130">
        <v>36</v>
      </c>
      <c r="D7" s="75">
        <v>36</v>
      </c>
      <c r="E7" s="131">
        <f t="shared" si="0"/>
        <v>100</v>
      </c>
      <c r="F7" s="132" t="e">
        <f t="shared" si="1"/>
        <v>#DIV/0!</v>
      </c>
    </row>
    <row r="8" s="2" customFormat="1" ht="21" customHeight="1" spans="1:6">
      <c r="A8" s="133" t="s">
        <v>551</v>
      </c>
      <c r="B8" s="75">
        <v>49947</v>
      </c>
      <c r="C8" s="130">
        <v>58769</v>
      </c>
      <c r="D8" s="75">
        <v>29458</v>
      </c>
      <c r="E8" s="131">
        <f t="shared" si="0"/>
        <v>50.1250659361228</v>
      </c>
      <c r="F8" s="132">
        <f t="shared" si="1"/>
        <v>58.978517228262</v>
      </c>
    </row>
    <row r="9" s="2" customFormat="1" ht="21" customHeight="1" spans="1:6">
      <c r="A9" s="133" t="s">
        <v>552</v>
      </c>
      <c r="B9" s="75"/>
      <c r="C9" s="134">
        <v>1000</v>
      </c>
      <c r="D9" s="75"/>
      <c r="E9" s="131">
        <f t="shared" si="0"/>
        <v>0</v>
      </c>
      <c r="F9" s="132" t="e">
        <f t="shared" si="1"/>
        <v>#DIV/0!</v>
      </c>
    </row>
    <row r="10" s="2" customFormat="1" ht="21" customHeight="1" spans="1:6">
      <c r="A10" s="127" t="s">
        <v>553</v>
      </c>
      <c r="B10" s="75"/>
      <c r="C10" s="130"/>
      <c r="D10" s="75">
        <v>300</v>
      </c>
      <c r="E10" s="131"/>
      <c r="F10" s="132"/>
    </row>
    <row r="11" s="2" customFormat="1" ht="21" customHeight="1" spans="1:6">
      <c r="A11" s="127" t="s">
        <v>554</v>
      </c>
      <c r="B11" s="75"/>
      <c r="C11" s="130"/>
      <c r="D11" s="75"/>
      <c r="E11" s="131"/>
      <c r="F11" s="132"/>
    </row>
    <row r="12" s="2" customFormat="1" ht="21" customHeight="1" spans="1:6">
      <c r="A12" s="127" t="s">
        <v>555</v>
      </c>
      <c r="B12" s="75">
        <v>20</v>
      </c>
      <c r="C12" s="130">
        <v>122</v>
      </c>
      <c r="D12" s="75"/>
      <c r="E12" s="131">
        <f t="shared" ref="E12:E16" si="2">D12/C12*100</f>
        <v>0</v>
      </c>
      <c r="F12" s="132">
        <f t="shared" ref="F12:F16" si="3">D12/B12*100</f>
        <v>0</v>
      </c>
    </row>
    <row r="13" s="2" customFormat="1" ht="21" customHeight="1" spans="1:6">
      <c r="A13" s="127" t="s">
        <v>556</v>
      </c>
      <c r="B13" s="75"/>
      <c r="C13" s="130">
        <v>14</v>
      </c>
      <c r="D13" s="75"/>
      <c r="E13" s="131">
        <f t="shared" si="2"/>
        <v>0</v>
      </c>
      <c r="F13" s="132" t="e">
        <f t="shared" si="3"/>
        <v>#DIV/0!</v>
      </c>
    </row>
    <row r="14" s="2" customFormat="1" ht="21" customHeight="1" spans="1:6">
      <c r="A14" s="127" t="s">
        <v>557</v>
      </c>
      <c r="B14" s="75">
        <v>30</v>
      </c>
      <c r="C14" s="130">
        <v>150</v>
      </c>
      <c r="D14" s="75"/>
      <c r="E14" s="131">
        <f t="shared" si="2"/>
        <v>0</v>
      </c>
      <c r="F14" s="132">
        <f t="shared" si="3"/>
        <v>0</v>
      </c>
    </row>
    <row r="15" s="2" customFormat="1" ht="21" customHeight="1" spans="1:6">
      <c r="A15" s="127" t="s">
        <v>558</v>
      </c>
      <c r="B15" s="75"/>
      <c r="C15" s="130">
        <v>200</v>
      </c>
      <c r="D15" s="75">
        <v>175</v>
      </c>
      <c r="E15" s="131">
        <f t="shared" si="2"/>
        <v>87.5</v>
      </c>
      <c r="F15" s="132" t="e">
        <f t="shared" si="3"/>
        <v>#DIV/0!</v>
      </c>
    </row>
    <row r="16" s="2" customFormat="1" ht="21" customHeight="1" spans="1:6">
      <c r="A16" s="127" t="s">
        <v>559</v>
      </c>
      <c r="B16" s="75">
        <v>475</v>
      </c>
      <c r="C16" s="75">
        <v>1156</v>
      </c>
      <c r="D16" s="75">
        <v>3035</v>
      </c>
      <c r="E16" s="131">
        <f t="shared" si="2"/>
        <v>262.543252595156</v>
      </c>
      <c r="F16" s="132">
        <f t="shared" si="3"/>
        <v>638.947368421053</v>
      </c>
    </row>
    <row r="17" s="2" customFormat="1" ht="21" customHeight="1" spans="1:6">
      <c r="A17" s="127" t="s">
        <v>560</v>
      </c>
      <c r="B17" s="75">
        <v>37227</v>
      </c>
      <c r="C17" s="75">
        <v>30900</v>
      </c>
      <c r="D17" s="75">
        <v>49431</v>
      </c>
      <c r="E17" s="131"/>
      <c r="F17" s="132"/>
    </row>
    <row r="18" s="2" customFormat="1" ht="21" customHeight="1" spans="1:6">
      <c r="A18" s="127" t="s">
        <v>561</v>
      </c>
      <c r="B18" s="75">
        <v>7943</v>
      </c>
      <c r="C18" s="75">
        <v>8047</v>
      </c>
      <c r="D18" s="75">
        <v>8304</v>
      </c>
      <c r="E18" s="131"/>
      <c r="F18" s="132"/>
    </row>
    <row r="19" s="2" customFormat="1" ht="21" customHeight="1" spans="1:6">
      <c r="A19" s="127" t="s">
        <v>562</v>
      </c>
      <c r="B19" s="75"/>
      <c r="C19" s="75"/>
      <c r="D19" s="75"/>
      <c r="E19" s="131"/>
      <c r="F19" s="132"/>
    </row>
    <row r="20" s="2" customFormat="1" ht="21" customHeight="1" spans="1:6">
      <c r="A20" s="135" t="s">
        <v>542</v>
      </c>
      <c r="B20" s="75">
        <v>96920</v>
      </c>
      <c r="C20" s="75">
        <v>101068</v>
      </c>
      <c r="D20" s="75">
        <v>91521</v>
      </c>
      <c r="E20" s="131">
        <f>D20/C20*100</f>
        <v>90.5538845133969</v>
      </c>
      <c r="F20" s="132">
        <f>D20/B20*100</f>
        <v>94.4294263309946</v>
      </c>
    </row>
  </sheetData>
  <mergeCells count="1">
    <mergeCell ref="A1:F1"/>
  </mergeCells>
  <pageMargins left="0.75" right="0.75" top="1" bottom="1" header="0.5" footer="0.5"/>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15"/>
  <sheetViews>
    <sheetView workbookViewId="0">
      <selection activeCell="C4" sqref="C4"/>
    </sheetView>
  </sheetViews>
  <sheetFormatPr defaultColWidth="9" defaultRowHeight="14.25" outlineLevelCol="4"/>
  <cols>
    <col min="1" max="1" width="33.875" style="2"/>
    <col min="2" max="2" width="13.375" style="2" customWidth="1"/>
    <col min="3" max="3" width="15.25" style="2" customWidth="1"/>
    <col min="4" max="4" width="22.125" style="2" customWidth="1"/>
    <col min="5" max="16384" width="9" style="2"/>
  </cols>
  <sheetData>
    <row r="1" s="2" customFormat="1" ht="31.5" customHeight="1" spans="1:4">
      <c r="A1" s="73" t="s">
        <v>563</v>
      </c>
      <c r="B1" s="73"/>
      <c r="C1" s="73"/>
      <c r="D1" s="73"/>
    </row>
    <row r="2" s="2" customFormat="1" ht="18.75" customHeight="1" spans="1:4">
      <c r="A2" s="122"/>
      <c r="B2" s="122"/>
      <c r="C2" s="122"/>
      <c r="D2" s="123" t="s">
        <v>122</v>
      </c>
    </row>
    <row r="3" s="2" customFormat="1" ht="35.25" customHeight="1" spans="1:4">
      <c r="A3" s="39" t="s">
        <v>451</v>
      </c>
      <c r="B3" s="39" t="s">
        <v>93</v>
      </c>
      <c r="C3" s="39" t="s">
        <v>96</v>
      </c>
      <c r="D3" s="39" t="s">
        <v>98</v>
      </c>
    </row>
    <row r="4" s="2" customFormat="1" ht="35.25" customHeight="1" spans="1:4">
      <c r="A4" s="39" t="s">
        <v>564</v>
      </c>
      <c r="B4" s="43">
        <v>8</v>
      </c>
      <c r="C4" s="43">
        <v>2</v>
      </c>
      <c r="D4" s="124">
        <f t="shared" ref="D4:D10" si="0">C4/B4*100</f>
        <v>25</v>
      </c>
    </row>
    <row r="5" s="2" customFormat="1" ht="35.25" customHeight="1" spans="1:4">
      <c r="A5" s="39" t="s">
        <v>565</v>
      </c>
      <c r="B5" s="39">
        <v>726</v>
      </c>
      <c r="C5" s="39">
        <v>762</v>
      </c>
      <c r="D5" s="124">
        <f t="shared" si="0"/>
        <v>104.95867768595</v>
      </c>
    </row>
    <row r="6" s="2" customFormat="1" ht="35.25" customHeight="1" spans="1:4">
      <c r="A6" s="39" t="s">
        <v>530</v>
      </c>
      <c r="B6" s="125"/>
      <c r="C6" s="125"/>
      <c r="D6" s="124" t="e">
        <f t="shared" si="0"/>
        <v>#DIV/0!</v>
      </c>
    </row>
    <row r="7" s="2" customFormat="1" ht="35.25" customHeight="1" spans="1:4">
      <c r="A7" s="39" t="s">
        <v>566</v>
      </c>
      <c r="B7" s="125"/>
      <c r="C7" s="125"/>
      <c r="D7" s="124" t="e">
        <f t="shared" si="0"/>
        <v>#DIV/0!</v>
      </c>
    </row>
    <row r="8" s="2" customFormat="1" ht="35.25" customHeight="1" spans="1:4">
      <c r="A8" s="39" t="s">
        <v>525</v>
      </c>
      <c r="B8" s="125"/>
      <c r="C8" s="125"/>
      <c r="D8" s="124" t="e">
        <f t="shared" si="0"/>
        <v>#DIV/0!</v>
      </c>
    </row>
    <row r="9" s="2" customFormat="1" ht="35.25" customHeight="1" spans="1:4">
      <c r="A9" s="39" t="s">
        <v>567</v>
      </c>
      <c r="B9" s="125"/>
      <c r="C9" s="125"/>
      <c r="D9" s="124" t="e">
        <f t="shared" si="0"/>
        <v>#DIV/0!</v>
      </c>
    </row>
    <row r="10" s="2" customFormat="1" ht="35.25" customHeight="1" spans="1:4">
      <c r="A10" s="39" t="s">
        <v>534</v>
      </c>
      <c r="B10" s="39">
        <v>833</v>
      </c>
      <c r="C10" s="39">
        <v>4889</v>
      </c>
      <c r="D10" s="124">
        <f t="shared" si="0"/>
        <v>586.914765906363</v>
      </c>
    </row>
    <row r="11" s="2" customFormat="1" ht="35.25" customHeight="1" spans="1:4">
      <c r="A11" s="39" t="s">
        <v>568</v>
      </c>
      <c r="B11" s="39">
        <v>988</v>
      </c>
      <c r="C11" s="39">
        <v>2410</v>
      </c>
      <c r="D11" s="124"/>
    </row>
    <row r="12" s="2" customFormat="1" ht="35.25" customHeight="1" spans="1:4">
      <c r="A12" s="39" t="s">
        <v>569</v>
      </c>
      <c r="B12" s="39"/>
      <c r="C12" s="39">
        <v>1123</v>
      </c>
      <c r="D12" s="124"/>
    </row>
    <row r="13" s="2" customFormat="1" ht="35.25" customHeight="1" spans="1:4">
      <c r="A13" s="39"/>
      <c r="B13" s="39"/>
      <c r="C13" s="39"/>
      <c r="D13" s="124"/>
    </row>
    <row r="14" s="2" customFormat="1" ht="35.25" customHeight="1" spans="1:4">
      <c r="A14" s="39"/>
      <c r="B14" s="39"/>
      <c r="C14" s="39"/>
      <c r="D14" s="124"/>
    </row>
    <row r="15" s="2" customFormat="1" ht="35.25" customHeight="1" spans="1:5">
      <c r="A15" s="39" t="s">
        <v>505</v>
      </c>
      <c r="B15" s="39">
        <v>2555</v>
      </c>
      <c r="C15" s="39">
        <f>SUM(C4:C14)</f>
        <v>9186</v>
      </c>
      <c r="D15" s="124">
        <f>C15/B15*100</f>
        <v>359.530332681018</v>
      </c>
      <c r="E15" s="126"/>
    </row>
  </sheetData>
  <mergeCells count="1">
    <mergeCell ref="A1:D1"/>
  </mergeCells>
  <pageMargins left="0.75" right="0.75" top="1" bottom="1" header="0.5" footer="0.5"/>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4"/>
  <sheetViews>
    <sheetView workbookViewId="0">
      <selection activeCell="C12" sqref="C12"/>
    </sheetView>
  </sheetViews>
  <sheetFormatPr defaultColWidth="9" defaultRowHeight="14.25" outlineLevelRow="3" outlineLevelCol="2"/>
  <cols>
    <col min="1" max="4" width="20" style="2" customWidth="1"/>
    <col min="5" max="16384" width="9" style="2"/>
  </cols>
  <sheetData>
    <row r="1" s="2" customFormat="1" ht="24.75" customHeight="1" spans="1:3">
      <c r="A1" s="73" t="s">
        <v>570</v>
      </c>
      <c r="B1" s="73"/>
      <c r="C1" s="73"/>
    </row>
    <row r="2" s="2" customFormat="1" spans="3:3">
      <c r="C2" s="74" t="s">
        <v>571</v>
      </c>
    </row>
    <row r="3" s="2" customFormat="1" ht="25.5" customHeight="1" spans="1:3">
      <c r="A3" s="82" t="s">
        <v>502</v>
      </c>
      <c r="B3" s="82" t="s">
        <v>572</v>
      </c>
      <c r="C3" s="82" t="s">
        <v>505</v>
      </c>
    </row>
    <row r="4" s="2" customFormat="1" ht="25.5" customHeight="1" spans="1:3">
      <c r="A4" s="83" t="s">
        <v>506</v>
      </c>
      <c r="B4" s="120">
        <v>9186</v>
      </c>
      <c r="C4" s="121">
        <f>SUM(B4:B4)</f>
        <v>9186</v>
      </c>
    </row>
  </sheetData>
  <mergeCells count="1">
    <mergeCell ref="A1:C1"/>
  </mergeCells>
  <pageMargins left="0.75" right="0.75" top="1" bottom="1" header="0.5" footer="0.5"/>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6"/>
  <sheetViews>
    <sheetView workbookViewId="0">
      <selection activeCell="C7" sqref="C7"/>
    </sheetView>
  </sheetViews>
  <sheetFormatPr defaultColWidth="9" defaultRowHeight="14.25" outlineLevelRow="5" outlineLevelCol="2"/>
  <cols>
    <col min="1" max="3" width="27" style="33" customWidth="1"/>
    <col min="4" max="16384" width="9" style="33"/>
  </cols>
  <sheetData>
    <row r="1" s="33" customFormat="1" spans="1:3">
      <c r="A1" s="117" t="s">
        <v>573</v>
      </c>
      <c r="B1" s="117"/>
      <c r="C1" s="117"/>
    </row>
    <row r="2" s="33" customFormat="1" spans="1:3">
      <c r="A2" s="117"/>
      <c r="B2" s="117"/>
      <c r="C2" s="117"/>
    </row>
    <row r="3" s="33" customFormat="1" spans="3:3">
      <c r="C3" s="33" t="s">
        <v>517</v>
      </c>
    </row>
    <row r="4" s="116" customFormat="1" ht="39" customHeight="1" spans="1:3">
      <c r="A4" s="118" t="s">
        <v>502</v>
      </c>
      <c r="B4" s="119" t="s">
        <v>518</v>
      </c>
      <c r="C4" s="118" t="s">
        <v>519</v>
      </c>
    </row>
    <row r="5" s="116" customFormat="1" ht="39" customHeight="1" spans="1:3">
      <c r="A5" s="118"/>
      <c r="B5" s="118" t="s">
        <v>574</v>
      </c>
      <c r="C5" s="118" t="s">
        <v>574</v>
      </c>
    </row>
    <row r="6" s="33" customFormat="1" ht="54" customHeight="1" spans="1:3">
      <c r="A6" s="39" t="s">
        <v>506</v>
      </c>
      <c r="B6" s="39">
        <v>29.67</v>
      </c>
      <c r="C6" s="39">
        <v>28.38</v>
      </c>
    </row>
  </sheetData>
  <mergeCells count="2">
    <mergeCell ref="A4:A5"/>
    <mergeCell ref="A1:C2"/>
  </mergeCells>
  <pageMargins left="0.75" right="0.75" top="1" bottom="1" header="0.5" footer="0.5"/>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58"/>
  <sheetViews>
    <sheetView workbookViewId="0">
      <pane xSplit="1" ySplit="3" topLeftCell="B4" activePane="bottomRight" state="frozen"/>
      <selection/>
      <selection pane="topRight"/>
      <selection pane="bottomLeft"/>
      <selection pane="bottomRight" activeCell="D10" sqref="D10"/>
    </sheetView>
  </sheetViews>
  <sheetFormatPr defaultColWidth="9.125" defaultRowHeight="14.25" outlineLevelCol="6"/>
  <cols>
    <col min="1" max="1" width="23.75" style="2" customWidth="1"/>
    <col min="2" max="3" width="15.375" style="2" customWidth="1"/>
    <col min="4" max="4" width="16.5" style="2" customWidth="1"/>
    <col min="5" max="7" width="15.375" style="2" customWidth="1"/>
    <col min="8" max="253" width="9.125" style="2" customWidth="1"/>
    <col min="254" max="16384" width="9.125" style="2"/>
  </cols>
  <sheetData>
    <row r="1" s="2" customFormat="1" ht="33.95" customHeight="1" spans="1:7">
      <c r="A1" s="98" t="s">
        <v>575</v>
      </c>
      <c r="B1" s="98"/>
      <c r="C1" s="98"/>
      <c r="D1" s="98"/>
      <c r="E1" s="98"/>
      <c r="F1" s="98"/>
      <c r="G1" s="98"/>
    </row>
    <row r="2" s="2" customFormat="1" ht="17.1" customHeight="1" spans="1:7">
      <c r="A2" s="109"/>
      <c r="B2" s="109"/>
      <c r="C2" s="109"/>
      <c r="D2" s="109"/>
      <c r="E2" s="109"/>
      <c r="F2" s="109"/>
      <c r="G2" s="110" t="s">
        <v>122</v>
      </c>
    </row>
    <row r="3" s="2" customFormat="1" ht="28.5" customHeight="1" spans="1:7">
      <c r="A3" s="100" t="s">
        <v>92</v>
      </c>
      <c r="B3" s="75" t="s">
        <v>93</v>
      </c>
      <c r="C3" s="75" t="s">
        <v>94</v>
      </c>
      <c r="D3" s="75" t="s">
        <v>95</v>
      </c>
      <c r="E3" s="75" t="s">
        <v>96</v>
      </c>
      <c r="F3" s="101" t="s">
        <v>97</v>
      </c>
      <c r="G3" s="101" t="s">
        <v>98</v>
      </c>
    </row>
    <row r="4" s="2" customFormat="1" ht="16.9" customHeight="1" spans="1:7">
      <c r="A4" s="104" t="s">
        <v>576</v>
      </c>
      <c r="B4" s="107">
        <v>1942</v>
      </c>
      <c r="C4" s="104">
        <v>2000</v>
      </c>
      <c r="D4" s="104">
        <v>2000</v>
      </c>
      <c r="E4" s="104">
        <v>2000</v>
      </c>
      <c r="F4" s="104">
        <f>(E4/D4)*100</f>
        <v>100</v>
      </c>
      <c r="G4" s="105">
        <f>E4/B4*100</f>
        <v>102.986611740474</v>
      </c>
    </row>
    <row r="5" s="2" customFormat="1" ht="17.1" customHeight="1" spans="1:7">
      <c r="A5" s="111" t="s">
        <v>577</v>
      </c>
      <c r="B5" s="107">
        <v>1942</v>
      </c>
      <c r="C5" s="100">
        <v>2000</v>
      </c>
      <c r="D5" s="100">
        <v>2000</v>
      </c>
      <c r="E5" s="100">
        <v>2000</v>
      </c>
      <c r="F5" s="104">
        <f>(E5/D5)*100</f>
        <v>100</v>
      </c>
      <c r="G5" s="105">
        <f>E5/B5*100</f>
        <v>102.986611740474</v>
      </c>
    </row>
    <row r="6" s="2" customFormat="1" ht="17.1" customHeight="1" spans="1:7">
      <c r="A6" s="112" t="s">
        <v>578</v>
      </c>
      <c r="B6" s="103"/>
      <c r="C6" s="113"/>
      <c r="D6" s="113"/>
      <c r="E6" s="103"/>
      <c r="F6" s="104"/>
      <c r="G6" s="107"/>
    </row>
    <row r="7" s="2" customFormat="1" ht="17.1" customHeight="1" spans="1:7">
      <c r="A7" s="112" t="s">
        <v>579</v>
      </c>
      <c r="B7" s="103"/>
      <c r="C7" s="113"/>
      <c r="D7" s="113"/>
      <c r="E7" s="103"/>
      <c r="F7" s="112"/>
      <c r="G7" s="107"/>
    </row>
    <row r="8" s="2" customFormat="1" ht="17.1" customHeight="1" spans="1:7">
      <c r="A8" s="112" t="s">
        <v>580</v>
      </c>
      <c r="B8" s="107"/>
      <c r="C8" s="112"/>
      <c r="D8" s="112"/>
      <c r="E8" s="107"/>
      <c r="F8" s="112"/>
      <c r="G8" s="107"/>
    </row>
    <row r="9" s="2" customFormat="1" ht="17.1" customHeight="1" spans="1:7">
      <c r="A9" s="112" t="s">
        <v>581</v>
      </c>
      <c r="B9" s="107"/>
      <c r="C9" s="112"/>
      <c r="D9" s="112"/>
      <c r="E9" s="107"/>
      <c r="F9" s="112"/>
      <c r="G9" s="107"/>
    </row>
    <row r="10" s="2" customFormat="1" ht="17.1" customHeight="1" spans="1:7">
      <c r="A10" s="112" t="s">
        <v>582</v>
      </c>
      <c r="B10" s="107"/>
      <c r="C10" s="112"/>
      <c r="D10" s="112"/>
      <c r="E10" s="107"/>
      <c r="F10" s="112"/>
      <c r="G10" s="107"/>
    </row>
    <row r="11" s="2" customFormat="1" ht="17.1" customHeight="1" spans="1:7">
      <c r="A11" s="112" t="s">
        <v>583</v>
      </c>
      <c r="B11" s="107"/>
      <c r="C11" s="112"/>
      <c r="D11" s="112"/>
      <c r="E11" s="107"/>
      <c r="F11" s="112"/>
      <c r="G11" s="107"/>
    </row>
    <row r="12" s="2" customFormat="1" ht="17.1" customHeight="1" spans="1:7">
      <c r="A12" s="112" t="s">
        <v>584</v>
      </c>
      <c r="B12" s="107"/>
      <c r="C12" s="112"/>
      <c r="D12" s="112"/>
      <c r="E12" s="107"/>
      <c r="F12" s="112"/>
      <c r="G12" s="107"/>
    </row>
    <row r="13" s="2" customFormat="1" ht="17.1" customHeight="1" spans="1:7">
      <c r="A13" s="112" t="s">
        <v>585</v>
      </c>
      <c r="B13" s="107"/>
      <c r="C13" s="112"/>
      <c r="D13" s="112"/>
      <c r="E13" s="107"/>
      <c r="F13" s="112"/>
      <c r="G13" s="107"/>
    </row>
    <row r="14" s="2" customFormat="1" ht="17.1" customHeight="1" spans="1:7">
      <c r="A14" s="112" t="s">
        <v>586</v>
      </c>
      <c r="B14" s="107"/>
      <c r="C14" s="112"/>
      <c r="D14" s="112"/>
      <c r="E14" s="107"/>
      <c r="F14" s="112"/>
      <c r="G14" s="107"/>
    </row>
    <row r="15" s="2" customFormat="1" ht="17.1" customHeight="1" spans="1:7">
      <c r="A15" s="112" t="s">
        <v>587</v>
      </c>
      <c r="B15" s="107"/>
      <c r="C15" s="112"/>
      <c r="D15" s="112"/>
      <c r="E15" s="107"/>
      <c r="F15" s="112"/>
      <c r="G15" s="107"/>
    </row>
    <row r="16" s="2" customFormat="1" ht="17.1" customHeight="1" spans="1:7">
      <c r="A16" s="112" t="s">
        <v>588</v>
      </c>
      <c r="B16" s="107"/>
      <c r="C16" s="112"/>
      <c r="D16" s="112"/>
      <c r="E16" s="107"/>
      <c r="F16" s="112"/>
      <c r="G16" s="107"/>
    </row>
    <row r="17" s="2" customFormat="1" ht="17.1" customHeight="1" spans="1:7">
      <c r="A17" s="112" t="s">
        <v>589</v>
      </c>
      <c r="B17" s="107"/>
      <c r="C17" s="112"/>
      <c r="D17" s="112"/>
      <c r="E17" s="107"/>
      <c r="F17" s="112"/>
      <c r="G17" s="107"/>
    </row>
    <row r="18" s="2" customFormat="1" ht="17.1" customHeight="1" spans="1:7">
      <c r="A18" s="112" t="s">
        <v>590</v>
      </c>
      <c r="B18" s="107"/>
      <c r="C18" s="112"/>
      <c r="D18" s="112"/>
      <c r="E18" s="107"/>
      <c r="F18" s="112"/>
      <c r="G18" s="107"/>
    </row>
    <row r="19" s="2" customFormat="1" ht="17.1" customHeight="1" spans="1:7">
      <c r="A19" s="112" t="s">
        <v>591</v>
      </c>
      <c r="B19" s="107"/>
      <c r="C19" s="112"/>
      <c r="D19" s="112"/>
      <c r="E19" s="107"/>
      <c r="F19" s="112"/>
      <c r="G19" s="107"/>
    </row>
    <row r="20" s="2" customFormat="1" ht="16.9" customHeight="1" spans="1:7">
      <c r="A20" s="112" t="s">
        <v>592</v>
      </c>
      <c r="B20" s="107"/>
      <c r="C20" s="112"/>
      <c r="D20" s="112"/>
      <c r="E20" s="107"/>
      <c r="F20" s="112"/>
      <c r="G20" s="107"/>
    </row>
    <row r="21" s="2" customFormat="1" ht="16.9" customHeight="1" spans="1:7">
      <c r="A21" s="112" t="s">
        <v>593</v>
      </c>
      <c r="B21" s="107"/>
      <c r="C21" s="112"/>
      <c r="D21" s="112"/>
      <c r="E21" s="107"/>
      <c r="F21" s="112"/>
      <c r="G21" s="107"/>
    </row>
    <row r="22" s="2" customFormat="1" ht="16.9" customHeight="1" spans="1:7">
      <c r="A22" s="112" t="s">
        <v>594</v>
      </c>
      <c r="B22" s="107"/>
      <c r="C22" s="112"/>
      <c r="D22" s="112"/>
      <c r="E22" s="107"/>
      <c r="F22" s="112"/>
      <c r="G22" s="107"/>
    </row>
    <row r="23" s="2" customFormat="1" ht="17.1" customHeight="1" spans="1:7">
      <c r="A23" s="112" t="s">
        <v>595</v>
      </c>
      <c r="B23" s="107"/>
      <c r="C23" s="112"/>
      <c r="D23" s="112"/>
      <c r="E23" s="107"/>
      <c r="F23" s="112"/>
      <c r="G23" s="107"/>
    </row>
    <row r="24" s="2" customFormat="1" ht="17.1" customHeight="1" spans="1:7">
      <c r="A24" s="112" t="s">
        <v>596</v>
      </c>
      <c r="B24" s="107"/>
      <c r="C24" s="112"/>
      <c r="D24" s="112"/>
      <c r="E24" s="107"/>
      <c r="F24" s="112"/>
      <c r="G24" s="107"/>
    </row>
    <row r="25" s="2" customFormat="1" ht="17.1" customHeight="1" spans="1:7">
      <c r="A25" s="112" t="s">
        <v>597</v>
      </c>
      <c r="B25" s="107"/>
      <c r="C25" s="112"/>
      <c r="D25" s="112"/>
      <c r="E25" s="107"/>
      <c r="F25" s="112"/>
      <c r="G25" s="107"/>
    </row>
    <row r="26" s="2" customFormat="1" ht="17.1" customHeight="1" spans="1:7">
      <c r="A26" s="112" t="s">
        <v>598</v>
      </c>
      <c r="B26" s="107"/>
      <c r="C26" s="112"/>
      <c r="D26" s="112"/>
      <c r="E26" s="107"/>
      <c r="F26" s="112"/>
      <c r="G26" s="107"/>
    </row>
    <row r="27" s="2" customFormat="1" ht="17.1" customHeight="1" spans="1:7">
      <c r="A27" s="112" t="s">
        <v>599</v>
      </c>
      <c r="B27" s="107"/>
      <c r="C27" s="112"/>
      <c r="D27" s="112"/>
      <c r="E27" s="107"/>
      <c r="F27" s="112"/>
      <c r="G27" s="107"/>
    </row>
    <row r="28" s="2" customFormat="1" ht="17.1" customHeight="1" spans="1:7">
      <c r="A28" s="112" t="s">
        <v>600</v>
      </c>
      <c r="B28" s="107"/>
      <c r="C28" s="112"/>
      <c r="D28" s="112"/>
      <c r="E28" s="107"/>
      <c r="F28" s="112"/>
      <c r="G28" s="107"/>
    </row>
    <row r="29" s="2" customFormat="1" ht="17.1" customHeight="1" spans="1:7">
      <c r="A29" s="112" t="s">
        <v>601</v>
      </c>
      <c r="B29" s="107"/>
      <c r="C29" s="112"/>
      <c r="D29" s="112"/>
      <c r="E29" s="107"/>
      <c r="F29" s="112"/>
      <c r="G29" s="107"/>
    </row>
    <row r="30" s="2" customFormat="1" ht="17.1" customHeight="1" spans="1:7">
      <c r="A30" s="112" t="s">
        <v>602</v>
      </c>
      <c r="B30" s="107"/>
      <c r="C30" s="112"/>
      <c r="D30" s="112"/>
      <c r="E30" s="107"/>
      <c r="F30" s="112"/>
      <c r="G30" s="107"/>
    </row>
    <row r="31" s="2" customFormat="1" ht="17.1" customHeight="1" spans="1:7">
      <c r="A31" s="112" t="s">
        <v>603</v>
      </c>
      <c r="B31" s="107"/>
      <c r="C31" s="112"/>
      <c r="D31" s="112"/>
      <c r="E31" s="107"/>
      <c r="F31" s="112"/>
      <c r="G31" s="107"/>
    </row>
    <row r="32" s="2" customFormat="1" ht="17.1" customHeight="1" spans="1:7">
      <c r="A32" s="112" t="s">
        <v>604</v>
      </c>
      <c r="B32" s="107"/>
      <c r="C32" s="112"/>
      <c r="D32" s="112"/>
      <c r="E32" s="107"/>
      <c r="F32" s="112"/>
      <c r="G32" s="107"/>
    </row>
    <row r="33" s="2" customFormat="1" ht="17.1" customHeight="1" spans="1:7">
      <c r="A33" s="112" t="s">
        <v>605</v>
      </c>
      <c r="B33" s="107"/>
      <c r="C33" s="112"/>
      <c r="D33" s="112"/>
      <c r="E33" s="107"/>
      <c r="F33" s="112"/>
      <c r="G33" s="107"/>
    </row>
    <row r="34" s="2" customFormat="1" ht="17.1" customHeight="1" spans="1:7">
      <c r="A34" s="112" t="s">
        <v>606</v>
      </c>
      <c r="B34" s="107"/>
      <c r="C34" s="112"/>
      <c r="D34" s="112"/>
      <c r="E34" s="107"/>
      <c r="F34" s="112"/>
      <c r="G34" s="107"/>
    </row>
    <row r="35" s="2" customFormat="1" ht="17.1" customHeight="1" spans="1:7">
      <c r="A35" s="112" t="s">
        <v>607</v>
      </c>
      <c r="B35" s="107"/>
      <c r="C35" s="112"/>
      <c r="D35" s="112"/>
      <c r="E35" s="107"/>
      <c r="F35" s="112"/>
      <c r="G35" s="107"/>
    </row>
    <row r="36" s="2" customFormat="1" ht="16.9" customHeight="1" spans="1:7">
      <c r="A36" s="112" t="s">
        <v>608</v>
      </c>
      <c r="B36" s="107"/>
      <c r="C36" s="112"/>
      <c r="D36" s="112"/>
      <c r="E36" s="107"/>
      <c r="F36" s="112"/>
      <c r="G36" s="107"/>
    </row>
    <row r="37" s="2" customFormat="1" ht="16.9" customHeight="1" spans="1:7">
      <c r="A37" s="112" t="s">
        <v>609</v>
      </c>
      <c r="B37" s="107"/>
      <c r="C37" s="112"/>
      <c r="D37" s="112"/>
      <c r="E37" s="107"/>
      <c r="F37" s="112"/>
      <c r="G37" s="107"/>
    </row>
    <row r="38" s="2" customFormat="1" ht="16.9" customHeight="1" spans="1:7">
      <c r="A38" s="112" t="s">
        <v>610</v>
      </c>
      <c r="B38" s="103"/>
      <c r="C38" s="113"/>
      <c r="D38" s="113"/>
      <c r="E38" s="103"/>
      <c r="F38" s="112"/>
      <c r="G38" s="105"/>
    </row>
    <row r="39" s="2" customFormat="1" ht="16.9" customHeight="1" spans="1:7">
      <c r="A39" s="112" t="s">
        <v>611</v>
      </c>
      <c r="B39" s="107"/>
      <c r="C39" s="112"/>
      <c r="D39" s="112"/>
      <c r="E39" s="107"/>
      <c r="F39" s="112"/>
      <c r="G39" s="107"/>
    </row>
    <row r="40" s="2" customFormat="1" ht="16.9" customHeight="1" spans="1:7">
      <c r="A40" s="112" t="s">
        <v>612</v>
      </c>
      <c r="B40" s="107"/>
      <c r="C40" s="112"/>
      <c r="D40" s="112"/>
      <c r="E40" s="107"/>
      <c r="F40" s="112"/>
      <c r="G40" s="107"/>
    </row>
    <row r="41" s="2" customFormat="1" ht="16.9" customHeight="1" spans="1:7">
      <c r="A41" s="112" t="s">
        <v>613</v>
      </c>
      <c r="B41" s="107"/>
      <c r="C41" s="112"/>
      <c r="D41" s="112"/>
      <c r="E41" s="107"/>
      <c r="F41" s="112"/>
      <c r="G41" s="107"/>
    </row>
    <row r="42" s="2" customFormat="1" ht="16.9" customHeight="1" spans="1:7">
      <c r="A42" s="112" t="s">
        <v>614</v>
      </c>
      <c r="B42" s="107"/>
      <c r="C42" s="112"/>
      <c r="D42" s="112"/>
      <c r="E42" s="107"/>
      <c r="F42" s="112"/>
      <c r="G42" s="107"/>
    </row>
    <row r="43" s="2" customFormat="1" ht="16.9" customHeight="1" spans="1:7">
      <c r="A43" s="112" t="s">
        <v>615</v>
      </c>
      <c r="B43" s="107"/>
      <c r="C43" s="112"/>
      <c r="D43" s="112"/>
      <c r="E43" s="107"/>
      <c r="F43" s="112"/>
      <c r="G43" s="107"/>
    </row>
    <row r="44" s="2" customFormat="1" ht="16.9" customHeight="1" spans="1:7">
      <c r="A44" s="112" t="s">
        <v>616</v>
      </c>
      <c r="B44" s="107"/>
      <c r="C44" s="112"/>
      <c r="D44" s="112"/>
      <c r="E44" s="107"/>
      <c r="F44" s="104"/>
      <c r="G44" s="105"/>
    </row>
    <row r="45" s="2" customFormat="1" ht="16.9" customHeight="1" spans="1:7">
      <c r="A45" s="112" t="s">
        <v>617</v>
      </c>
      <c r="B45" s="107"/>
      <c r="C45" s="112"/>
      <c r="D45" s="112"/>
      <c r="E45" s="107"/>
      <c r="F45" s="112"/>
      <c r="G45" s="107"/>
    </row>
    <row r="46" s="2" customFormat="1" ht="17.1" customHeight="1" spans="1:7">
      <c r="A46" s="112" t="s">
        <v>618</v>
      </c>
      <c r="B46" s="107"/>
      <c r="C46" s="112"/>
      <c r="D46" s="112"/>
      <c r="E46" s="107"/>
      <c r="F46" s="112"/>
      <c r="G46" s="107"/>
    </row>
    <row r="47" s="2" customFormat="1" ht="17.1" customHeight="1" spans="1:7">
      <c r="A47" s="112" t="s">
        <v>619</v>
      </c>
      <c r="B47" s="107"/>
      <c r="C47" s="112"/>
      <c r="D47" s="112"/>
      <c r="E47" s="107"/>
      <c r="F47" s="112"/>
      <c r="G47" s="107"/>
    </row>
    <row r="48" s="2" customFormat="1" ht="16.9" customHeight="1" spans="1:7">
      <c r="A48" s="112" t="s">
        <v>620</v>
      </c>
      <c r="B48" s="107"/>
      <c r="C48" s="112"/>
      <c r="D48" s="112"/>
      <c r="E48" s="107"/>
      <c r="F48" s="112"/>
      <c r="G48" s="107"/>
    </row>
    <row r="49" s="2" customFormat="1" ht="16.9" customHeight="1" spans="1:7">
      <c r="A49" s="112" t="s">
        <v>621</v>
      </c>
      <c r="B49" s="107"/>
      <c r="C49" s="112"/>
      <c r="D49" s="112"/>
      <c r="E49" s="107"/>
      <c r="F49" s="104"/>
      <c r="G49" s="105"/>
    </row>
    <row r="50" s="2" customFormat="1" ht="17.1" customHeight="1" spans="1:7">
      <c r="A50" s="112" t="s">
        <v>622</v>
      </c>
      <c r="B50" s="103"/>
      <c r="C50" s="113"/>
      <c r="D50" s="113"/>
      <c r="E50" s="103"/>
      <c r="F50" s="104"/>
      <c r="G50" s="105"/>
    </row>
    <row r="51" s="2" customFormat="1" ht="17.1" customHeight="1" spans="1:7">
      <c r="A51" s="112" t="s">
        <v>623</v>
      </c>
      <c r="B51" s="103"/>
      <c r="C51" s="113"/>
      <c r="D51" s="113"/>
      <c r="E51" s="103"/>
      <c r="F51" s="113"/>
      <c r="G51" s="107"/>
    </row>
    <row r="52" s="2" customFormat="1" ht="17.1" customHeight="1" spans="1:7">
      <c r="A52" s="112" t="s">
        <v>624</v>
      </c>
      <c r="B52" s="103"/>
      <c r="C52" s="113"/>
      <c r="D52" s="113"/>
      <c r="E52" s="103"/>
      <c r="F52" s="104"/>
      <c r="G52" s="105"/>
    </row>
    <row r="53" s="2" customFormat="1" ht="17.1" customHeight="1" spans="1:7">
      <c r="A53" s="112" t="s">
        <v>625</v>
      </c>
      <c r="B53" s="107"/>
      <c r="C53" s="112"/>
      <c r="D53" s="112"/>
      <c r="E53" s="107"/>
      <c r="F53" s="112"/>
      <c r="G53" s="107"/>
    </row>
    <row r="54" s="2" customFormat="1" ht="16.9" customHeight="1" spans="1:7">
      <c r="A54" s="112" t="s">
        <v>626</v>
      </c>
      <c r="B54" s="107">
        <v>1942</v>
      </c>
      <c r="C54" s="112">
        <v>2000</v>
      </c>
      <c r="D54" s="112">
        <v>2000</v>
      </c>
      <c r="E54" s="107">
        <v>2000</v>
      </c>
      <c r="F54" s="114">
        <f>(E54/D54)*100</f>
        <v>100</v>
      </c>
      <c r="G54" s="105">
        <f>E54/B54*100</f>
        <v>102.986611740474</v>
      </c>
    </row>
    <row r="55" spans="1:7">
      <c r="A55" s="111" t="s">
        <v>627</v>
      </c>
      <c r="B55" s="115">
        <v>1942</v>
      </c>
      <c r="C55" s="115">
        <f>C4</f>
        <v>2000</v>
      </c>
      <c r="D55" s="115">
        <f>D4</f>
        <v>2000</v>
      </c>
      <c r="E55" s="115">
        <f>E4</f>
        <v>2000</v>
      </c>
      <c r="F55" s="114">
        <f>(E55/D55)*100</f>
        <v>100</v>
      </c>
      <c r="G55" s="105">
        <f>E55/B55*100</f>
        <v>102.986611740474</v>
      </c>
    </row>
    <row r="56" spans="1:7">
      <c r="A56" s="111" t="s">
        <v>111</v>
      </c>
      <c r="B56" s="115">
        <v>16</v>
      </c>
      <c r="C56" s="111"/>
      <c r="D56" s="111"/>
      <c r="E56" s="115">
        <v>13</v>
      </c>
      <c r="F56" s="114" t="e">
        <f>(E56/D56)*100</f>
        <v>#DIV/0!</v>
      </c>
      <c r="G56" s="105">
        <f>E56/B56*100</f>
        <v>81.25</v>
      </c>
    </row>
    <row r="57" spans="1:7">
      <c r="A57" s="111" t="s">
        <v>118</v>
      </c>
      <c r="B57" s="115">
        <v>29</v>
      </c>
      <c r="C57" s="111"/>
      <c r="D57" s="111"/>
      <c r="E57" s="115">
        <v>9</v>
      </c>
      <c r="F57" s="114" t="e">
        <f>(E57/D57)*100</f>
        <v>#DIV/0!</v>
      </c>
      <c r="G57" s="105">
        <f>E57/B57*100</f>
        <v>31.0344827586207</v>
      </c>
    </row>
    <row r="58" spans="1:7">
      <c r="A58" s="111" t="s">
        <v>628</v>
      </c>
      <c r="B58" s="115">
        <v>1987</v>
      </c>
      <c r="C58" s="111"/>
      <c r="D58" s="111"/>
      <c r="E58" s="115">
        <f>SUM(E55:E57)</f>
        <v>2022</v>
      </c>
      <c r="F58" s="114" t="e">
        <f>(E58/D58)*100</f>
        <v>#DIV/0!</v>
      </c>
      <c r="G58" s="105">
        <f>E58/B58*100</f>
        <v>101.761449421238</v>
      </c>
    </row>
  </sheetData>
  <mergeCells count="1">
    <mergeCell ref="A1:G1"/>
  </mergeCells>
  <pageMargins left="0.75" right="0.75" top="1" bottom="1" header="0.5" footer="0.5"/>
  <headerFooter/>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37"/>
  <sheetViews>
    <sheetView workbookViewId="0">
      <pane xSplit="1" ySplit="3" topLeftCell="B26" activePane="bottomRight" state="frozen"/>
      <selection/>
      <selection pane="topRight"/>
      <selection pane="bottomLeft"/>
      <selection pane="bottomRight" activeCell="B8" sqref="B8:B14"/>
    </sheetView>
  </sheetViews>
  <sheetFormatPr defaultColWidth="9.125" defaultRowHeight="14.25" outlineLevelCol="6"/>
  <cols>
    <col min="1" max="1" width="35" style="2" customWidth="1"/>
    <col min="2" max="6" width="11.875" style="2" customWidth="1"/>
    <col min="7" max="7" width="11.875" style="1" customWidth="1"/>
    <col min="8" max="253" width="9.125" style="2" customWidth="1"/>
    <col min="254" max="16384" width="9.125" style="2"/>
  </cols>
  <sheetData>
    <row r="1" s="2" customFormat="1" ht="33.95" customHeight="1" spans="1:7">
      <c r="A1" s="98" t="s">
        <v>629</v>
      </c>
      <c r="B1" s="98"/>
      <c r="C1" s="98"/>
      <c r="D1" s="98"/>
      <c r="E1" s="98"/>
      <c r="F1" s="98"/>
      <c r="G1" s="98"/>
    </row>
    <row r="2" s="2" customFormat="1" ht="17.1" customHeight="1" spans="1:7">
      <c r="A2" s="99" t="s">
        <v>122</v>
      </c>
      <c r="B2" s="99"/>
      <c r="C2" s="99"/>
      <c r="D2" s="99"/>
      <c r="E2" s="99"/>
      <c r="F2" s="99"/>
      <c r="G2" s="99"/>
    </row>
    <row r="3" s="2" customFormat="1" ht="30.75" customHeight="1" spans="1:7">
      <c r="A3" s="100" t="s">
        <v>92</v>
      </c>
      <c r="B3" s="75" t="s">
        <v>93</v>
      </c>
      <c r="C3" s="75" t="s">
        <v>94</v>
      </c>
      <c r="D3" s="75" t="s">
        <v>95</v>
      </c>
      <c r="E3" s="75" t="s">
        <v>96</v>
      </c>
      <c r="F3" s="101" t="s">
        <v>97</v>
      </c>
      <c r="G3" s="101" t="s">
        <v>98</v>
      </c>
    </row>
    <row r="4" s="2" customFormat="1" ht="16.9" customHeight="1" spans="1:7">
      <c r="A4" s="102" t="s">
        <v>630</v>
      </c>
      <c r="B4" s="102">
        <v>9</v>
      </c>
      <c r="C4" s="103">
        <v>22</v>
      </c>
      <c r="D4" s="103">
        <v>22</v>
      </c>
      <c r="E4" s="103">
        <v>16</v>
      </c>
      <c r="F4" s="104">
        <f t="shared" ref="F4:F9" si="0">(E4/D4)*100</f>
        <v>72.7272727272727</v>
      </c>
      <c r="G4" s="105">
        <f t="shared" ref="G4:G9" si="1">E4/B4*100</f>
        <v>177.777777777778</v>
      </c>
    </row>
    <row r="5" s="2" customFormat="1" ht="17.1" customHeight="1" spans="1:7">
      <c r="A5" s="106" t="s">
        <v>131</v>
      </c>
      <c r="B5" s="106"/>
      <c r="C5" s="103"/>
      <c r="D5" s="103"/>
      <c r="E5" s="103"/>
      <c r="F5" s="103"/>
      <c r="G5" s="107"/>
    </row>
    <row r="6" s="2" customFormat="1" ht="17.1" customHeight="1" spans="1:7">
      <c r="A6" s="108" t="s">
        <v>242</v>
      </c>
      <c r="B6" s="108"/>
      <c r="C6" s="103"/>
      <c r="D6" s="103"/>
      <c r="E6" s="103"/>
      <c r="F6" s="103"/>
      <c r="G6" s="107"/>
    </row>
    <row r="7" s="2" customFormat="1" ht="17.1" customHeight="1" spans="1:7">
      <c r="A7" s="108" t="s">
        <v>631</v>
      </c>
      <c r="B7" s="108"/>
      <c r="C7" s="103"/>
      <c r="D7" s="103"/>
      <c r="E7" s="103"/>
      <c r="F7" s="103"/>
      <c r="G7" s="107"/>
    </row>
    <row r="8" s="2" customFormat="1" ht="17.1" customHeight="1" spans="1:7">
      <c r="A8" s="108" t="s">
        <v>630</v>
      </c>
      <c r="B8" s="103">
        <v>9</v>
      </c>
      <c r="C8" s="103">
        <v>22</v>
      </c>
      <c r="D8" s="103">
        <v>22</v>
      </c>
      <c r="E8" s="103">
        <v>16</v>
      </c>
      <c r="F8" s="104">
        <f t="shared" si="0"/>
        <v>72.7272727272727</v>
      </c>
      <c r="G8" s="105">
        <f t="shared" si="1"/>
        <v>177.777777777778</v>
      </c>
    </row>
    <row r="9" s="2" customFormat="1" ht="17.1" customHeight="1" spans="1:7">
      <c r="A9" s="108" t="s">
        <v>632</v>
      </c>
      <c r="B9" s="103">
        <v>9</v>
      </c>
      <c r="C9" s="103">
        <v>22</v>
      </c>
      <c r="D9" s="103">
        <v>22</v>
      </c>
      <c r="E9" s="103">
        <v>16</v>
      </c>
      <c r="F9" s="104">
        <f t="shared" si="0"/>
        <v>72.7272727272727</v>
      </c>
      <c r="G9" s="105">
        <f t="shared" si="1"/>
        <v>177.777777777778</v>
      </c>
    </row>
    <row r="10" s="2" customFormat="1" ht="17.1" customHeight="1" spans="1:7">
      <c r="A10" s="108" t="s">
        <v>633</v>
      </c>
      <c r="B10" s="103"/>
      <c r="C10" s="103"/>
      <c r="D10" s="103"/>
      <c r="E10" s="103"/>
      <c r="F10" s="103"/>
      <c r="G10" s="107"/>
    </row>
    <row r="11" s="2" customFormat="1" ht="17.1" customHeight="1" spans="1:7">
      <c r="A11" s="108" t="s">
        <v>634</v>
      </c>
      <c r="B11" s="103"/>
      <c r="C11" s="103"/>
      <c r="D11" s="103"/>
      <c r="E11" s="103"/>
      <c r="F11" s="103"/>
      <c r="G11" s="107"/>
    </row>
    <row r="12" s="2" customFormat="1" ht="17.1" customHeight="1" spans="1:7">
      <c r="A12" s="108" t="s">
        <v>635</v>
      </c>
      <c r="B12" s="103"/>
      <c r="C12" s="103"/>
      <c r="D12" s="103"/>
      <c r="E12" s="103"/>
      <c r="F12" s="103"/>
      <c r="G12" s="107"/>
    </row>
    <row r="13" s="2" customFormat="1" ht="17.1" customHeight="1" spans="1:7">
      <c r="A13" s="108" t="s">
        <v>636</v>
      </c>
      <c r="B13" s="103"/>
      <c r="C13" s="103"/>
      <c r="D13" s="103"/>
      <c r="E13" s="103"/>
      <c r="F13" s="103"/>
      <c r="G13" s="107"/>
    </row>
    <row r="14" s="2" customFormat="1" ht="17.1" customHeight="1" spans="1:7">
      <c r="A14" s="108" t="s">
        <v>637</v>
      </c>
      <c r="B14" s="103">
        <v>9</v>
      </c>
      <c r="C14" s="103">
        <v>22</v>
      </c>
      <c r="D14" s="103">
        <v>22</v>
      </c>
      <c r="E14" s="103">
        <v>16</v>
      </c>
      <c r="F14" s="104">
        <f>(E14/D14)*100</f>
        <v>72.7272727272727</v>
      </c>
      <c r="G14" s="105">
        <f>E14/B14*100</f>
        <v>177.777777777778</v>
      </c>
    </row>
    <row r="15" s="2" customFormat="1" ht="17.1" customHeight="1" spans="1:7">
      <c r="A15" s="108" t="s">
        <v>638</v>
      </c>
      <c r="B15" s="108"/>
      <c r="C15" s="103"/>
      <c r="D15" s="103"/>
      <c r="E15" s="103"/>
      <c r="F15" s="103"/>
      <c r="G15" s="107"/>
    </row>
    <row r="16" s="2" customFormat="1" ht="17.1" customHeight="1" spans="1:7">
      <c r="A16" s="106" t="s">
        <v>639</v>
      </c>
      <c r="B16" s="106"/>
      <c r="C16" s="103"/>
      <c r="D16" s="103"/>
      <c r="E16" s="103"/>
      <c r="F16" s="103"/>
      <c r="G16" s="107"/>
    </row>
    <row r="17" s="2" customFormat="1" ht="17.1" customHeight="1" spans="1:7">
      <c r="A17" s="108" t="s">
        <v>640</v>
      </c>
      <c r="B17" s="108"/>
      <c r="C17" s="103"/>
      <c r="D17" s="103"/>
      <c r="E17" s="103"/>
      <c r="F17" s="103"/>
      <c r="G17" s="107"/>
    </row>
    <row r="18" s="2" customFormat="1" ht="17.1" customHeight="1" spans="1:7">
      <c r="A18" s="108" t="s">
        <v>641</v>
      </c>
      <c r="B18" s="108"/>
      <c r="C18" s="103"/>
      <c r="D18" s="103"/>
      <c r="E18" s="103"/>
      <c r="F18" s="103"/>
      <c r="G18" s="107"/>
    </row>
    <row r="19" s="2" customFormat="1" ht="17.1" customHeight="1" spans="1:7">
      <c r="A19" s="108" t="s">
        <v>642</v>
      </c>
      <c r="B19" s="108"/>
      <c r="C19" s="103"/>
      <c r="D19" s="103"/>
      <c r="E19" s="103"/>
      <c r="F19" s="103"/>
      <c r="G19" s="107"/>
    </row>
    <row r="20" s="2" customFormat="1" ht="16.9" customHeight="1" spans="1:7">
      <c r="A20" s="108" t="s">
        <v>643</v>
      </c>
      <c r="B20" s="108"/>
      <c r="C20" s="103"/>
      <c r="D20" s="103"/>
      <c r="E20" s="103"/>
      <c r="F20" s="103"/>
      <c r="G20" s="107"/>
    </row>
    <row r="21" s="2" customFormat="1" ht="16.9" customHeight="1" spans="1:7">
      <c r="A21" s="108" t="s">
        <v>644</v>
      </c>
      <c r="B21" s="108"/>
      <c r="C21" s="103"/>
      <c r="D21" s="103"/>
      <c r="E21" s="103"/>
      <c r="F21" s="103"/>
      <c r="G21" s="107"/>
    </row>
    <row r="22" s="2" customFormat="1" ht="16.9" customHeight="1" spans="1:7">
      <c r="A22" s="108" t="s">
        <v>645</v>
      </c>
      <c r="B22" s="108"/>
      <c r="C22" s="103"/>
      <c r="D22" s="103"/>
      <c r="E22" s="103"/>
      <c r="F22" s="103"/>
      <c r="G22" s="107"/>
    </row>
    <row r="23" s="2" customFormat="1" ht="17.1" customHeight="1" spans="1:7">
      <c r="A23" s="108" t="s">
        <v>646</v>
      </c>
      <c r="B23" s="108"/>
      <c r="C23" s="103"/>
      <c r="D23" s="103"/>
      <c r="E23" s="103"/>
      <c r="F23" s="103"/>
      <c r="G23" s="107"/>
    </row>
    <row r="24" s="2" customFormat="1" ht="17.1" customHeight="1" spans="1:7">
      <c r="A24" s="108" t="s">
        <v>647</v>
      </c>
      <c r="B24" s="108"/>
      <c r="C24" s="103"/>
      <c r="D24" s="103"/>
      <c r="E24" s="103"/>
      <c r="F24" s="103"/>
      <c r="G24" s="107"/>
    </row>
    <row r="25" s="2" customFormat="1" ht="17.1" customHeight="1" spans="1:7">
      <c r="A25" s="108" t="s">
        <v>648</v>
      </c>
      <c r="B25" s="108"/>
      <c r="C25" s="103"/>
      <c r="D25" s="103"/>
      <c r="E25" s="103"/>
      <c r="F25" s="103"/>
      <c r="G25" s="107"/>
    </row>
    <row r="26" s="2" customFormat="1" ht="17.1" customHeight="1" spans="1:7">
      <c r="A26" s="108" t="s">
        <v>649</v>
      </c>
      <c r="B26" s="108"/>
      <c r="C26" s="103"/>
      <c r="D26" s="103"/>
      <c r="E26" s="103"/>
      <c r="F26" s="103"/>
      <c r="G26" s="107"/>
    </row>
    <row r="27" s="2" customFormat="1" ht="17.1" customHeight="1" spans="1:7">
      <c r="A27" s="106" t="s">
        <v>650</v>
      </c>
      <c r="B27" s="106"/>
      <c r="C27" s="103"/>
      <c r="D27" s="103"/>
      <c r="E27" s="103"/>
      <c r="F27" s="103"/>
      <c r="G27" s="107"/>
    </row>
    <row r="28" s="2" customFormat="1" ht="17.1" customHeight="1" spans="1:7">
      <c r="A28" s="108" t="s">
        <v>651</v>
      </c>
      <c r="B28" s="108"/>
      <c r="C28" s="103"/>
      <c r="D28" s="103"/>
      <c r="E28" s="103"/>
      <c r="F28" s="103"/>
      <c r="G28" s="107"/>
    </row>
    <row r="29" s="2" customFormat="1" ht="17.1" customHeight="1" spans="1:7">
      <c r="A29" s="108" t="s">
        <v>652</v>
      </c>
      <c r="B29" s="108"/>
      <c r="C29" s="103"/>
      <c r="D29" s="103"/>
      <c r="E29" s="103"/>
      <c r="F29" s="103"/>
      <c r="G29" s="107"/>
    </row>
    <row r="30" s="2" customFormat="1" ht="17.1" customHeight="1" spans="1:7">
      <c r="A30" s="108" t="s">
        <v>653</v>
      </c>
      <c r="B30" s="108"/>
      <c r="C30" s="103"/>
      <c r="D30" s="103"/>
      <c r="E30" s="103"/>
      <c r="F30" s="103"/>
      <c r="G30" s="107"/>
    </row>
    <row r="31" s="2" customFormat="1" ht="17.1" customHeight="1" spans="1:7">
      <c r="A31" s="108" t="s">
        <v>654</v>
      </c>
      <c r="B31" s="108"/>
      <c r="C31" s="103"/>
      <c r="D31" s="103"/>
      <c r="E31" s="103"/>
      <c r="F31" s="103"/>
      <c r="G31" s="107"/>
    </row>
    <row r="32" s="2" customFormat="1" ht="17.1" customHeight="1" spans="1:7">
      <c r="A32" s="108" t="s">
        <v>655</v>
      </c>
      <c r="B32" s="108"/>
      <c r="C32" s="103"/>
      <c r="D32" s="103"/>
      <c r="E32" s="103"/>
      <c r="F32" s="103"/>
      <c r="G32" s="107"/>
    </row>
    <row r="33" s="2" customFormat="1" ht="17.1" customHeight="1" spans="1:7">
      <c r="A33" s="108" t="s">
        <v>656</v>
      </c>
      <c r="B33" s="108"/>
      <c r="C33" s="103"/>
      <c r="D33" s="103"/>
      <c r="E33" s="103"/>
      <c r="F33" s="103"/>
      <c r="G33" s="107"/>
    </row>
    <row r="34" spans="1:7">
      <c r="A34" s="106" t="s">
        <v>657</v>
      </c>
      <c r="B34" s="106">
        <v>9</v>
      </c>
      <c r="C34" s="106">
        <f>C4</f>
        <v>22</v>
      </c>
      <c r="D34" s="106">
        <f>D4</f>
        <v>22</v>
      </c>
      <c r="E34" s="106">
        <f>E4</f>
        <v>16</v>
      </c>
      <c r="F34" s="104">
        <f>(E34/D34)*100</f>
        <v>72.7272727272727</v>
      </c>
      <c r="G34" s="105">
        <f>E34/B34*100</f>
        <v>177.777777777778</v>
      </c>
    </row>
    <row r="35" spans="1:7">
      <c r="A35" s="106" t="s">
        <v>543</v>
      </c>
      <c r="B35" s="106">
        <v>1969</v>
      </c>
      <c r="C35" s="102"/>
      <c r="D35" s="102"/>
      <c r="E35" s="106">
        <v>2000</v>
      </c>
      <c r="F35" s="104" t="e">
        <f>(E35/D35)*100</f>
        <v>#DIV/0!</v>
      </c>
      <c r="G35" s="105">
        <f>E35/B35*100</f>
        <v>101.574403250381</v>
      </c>
    </row>
    <row r="36" spans="1:7">
      <c r="A36" s="106" t="s">
        <v>155</v>
      </c>
      <c r="B36" s="106">
        <v>9</v>
      </c>
      <c r="C36" s="102"/>
      <c r="D36" s="102"/>
      <c r="E36" s="106">
        <v>6</v>
      </c>
      <c r="F36" s="104" t="e">
        <f>(E36/D36)*100</f>
        <v>#DIV/0!</v>
      </c>
      <c r="G36" s="105">
        <f>E36/B36*100</f>
        <v>66.6666666666667</v>
      </c>
    </row>
    <row r="37" spans="1:7">
      <c r="A37" s="106" t="s">
        <v>658</v>
      </c>
      <c r="B37" s="106">
        <v>1987</v>
      </c>
      <c r="C37" s="102"/>
      <c r="D37" s="102"/>
      <c r="E37" s="106">
        <f>SUM(E34:E36)</f>
        <v>2022</v>
      </c>
      <c r="F37" s="104" t="e">
        <f>(E37/D37)*100</f>
        <v>#DIV/0!</v>
      </c>
      <c r="G37" s="105">
        <f>E37/B37*100</f>
        <v>101.761449421238</v>
      </c>
    </row>
  </sheetData>
  <mergeCells count="2">
    <mergeCell ref="A1:G1"/>
    <mergeCell ref="A2:G2"/>
  </mergeCells>
  <pageMargins left="0.75" right="0.75" top="1" bottom="1" header="0.5" footer="0.5"/>
  <headerFooter/>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22"/>
  <sheetViews>
    <sheetView workbookViewId="0">
      <selection activeCell="B5" sqref="B5"/>
    </sheetView>
  </sheetViews>
  <sheetFormatPr defaultColWidth="9.125" defaultRowHeight="14.25" outlineLevelCol="6"/>
  <cols>
    <col min="1" max="1" width="35" style="2" customWidth="1"/>
    <col min="2" max="6" width="11.875" style="2" customWidth="1"/>
    <col min="7" max="7" width="11.875" style="1" customWidth="1"/>
    <col min="8" max="253" width="9.125" style="2" customWidth="1"/>
    <col min="254" max="16384" width="9.125" style="2"/>
  </cols>
  <sheetData>
    <row r="1" s="2" customFormat="1" ht="33.95" customHeight="1" spans="1:7">
      <c r="A1" s="98" t="s">
        <v>659</v>
      </c>
      <c r="B1" s="98"/>
      <c r="C1" s="98"/>
      <c r="D1" s="98"/>
      <c r="E1" s="98"/>
      <c r="F1" s="98"/>
      <c r="G1" s="98"/>
    </row>
    <row r="2" s="2" customFormat="1" ht="17.1" customHeight="1" spans="1:7">
      <c r="A2" s="99" t="s">
        <v>122</v>
      </c>
      <c r="B2" s="99"/>
      <c r="C2" s="99"/>
      <c r="D2" s="99"/>
      <c r="E2" s="99"/>
      <c r="F2" s="99"/>
      <c r="G2" s="99"/>
    </row>
    <row r="3" s="2" customFormat="1" ht="30.75" customHeight="1" spans="1:7">
      <c r="A3" s="100" t="s">
        <v>92</v>
      </c>
      <c r="B3" s="75" t="s">
        <v>93</v>
      </c>
      <c r="C3" s="75" t="s">
        <v>660</v>
      </c>
      <c r="D3" s="75" t="s">
        <v>661</v>
      </c>
      <c r="E3" s="75" t="s">
        <v>93</v>
      </c>
      <c r="F3" s="101" t="s">
        <v>97</v>
      </c>
      <c r="G3" s="101" t="s">
        <v>98</v>
      </c>
    </row>
    <row r="4" s="2" customFormat="1" ht="16.9" customHeight="1" spans="1:7">
      <c r="A4" s="102" t="s">
        <v>630</v>
      </c>
      <c r="B4" s="102">
        <v>9</v>
      </c>
      <c r="C4" s="103">
        <v>22</v>
      </c>
      <c r="D4" s="103">
        <v>22</v>
      </c>
      <c r="E4" s="103">
        <v>16</v>
      </c>
      <c r="F4" s="104">
        <f t="shared" ref="F4:F9" si="0">(E4/D4)*100</f>
        <v>72.7272727272727</v>
      </c>
      <c r="G4" s="105">
        <f t="shared" ref="G4:G9" si="1">E4/B4*100</f>
        <v>177.777777777778</v>
      </c>
    </row>
    <row r="5" s="2" customFormat="1" ht="17.1" customHeight="1" spans="1:7">
      <c r="A5" s="106" t="s">
        <v>131</v>
      </c>
      <c r="B5" s="106"/>
      <c r="C5" s="103"/>
      <c r="D5" s="103"/>
      <c r="E5" s="103"/>
      <c r="F5" s="103"/>
      <c r="G5" s="107"/>
    </row>
    <row r="6" s="2" customFormat="1" ht="17.1" customHeight="1" spans="1:7">
      <c r="A6" s="108" t="s">
        <v>242</v>
      </c>
      <c r="B6" s="108"/>
      <c r="C6" s="103"/>
      <c r="D6" s="103"/>
      <c r="E6" s="103"/>
      <c r="F6" s="103"/>
      <c r="G6" s="107"/>
    </row>
    <row r="7" s="2" customFormat="1" ht="17.1" customHeight="1" spans="1:7">
      <c r="A7" s="108" t="s">
        <v>631</v>
      </c>
      <c r="B7" s="108"/>
      <c r="C7" s="103"/>
      <c r="D7" s="103"/>
      <c r="E7" s="103"/>
      <c r="F7" s="103"/>
      <c r="G7" s="107"/>
    </row>
    <row r="8" s="2" customFormat="1" ht="17.1" customHeight="1" spans="1:7">
      <c r="A8" s="108" t="s">
        <v>630</v>
      </c>
      <c r="B8" s="103">
        <v>9</v>
      </c>
      <c r="C8" s="103">
        <v>22</v>
      </c>
      <c r="D8" s="103">
        <v>22</v>
      </c>
      <c r="E8" s="103">
        <v>16</v>
      </c>
      <c r="F8" s="104">
        <f t="shared" si="0"/>
        <v>72.7272727272727</v>
      </c>
      <c r="G8" s="105">
        <f t="shared" si="1"/>
        <v>177.777777777778</v>
      </c>
    </row>
    <row r="9" s="2" customFormat="1" ht="17.1" customHeight="1" spans="1:7">
      <c r="A9" s="108" t="s">
        <v>632</v>
      </c>
      <c r="B9" s="103">
        <v>9</v>
      </c>
      <c r="C9" s="103">
        <v>22</v>
      </c>
      <c r="D9" s="103">
        <v>22</v>
      </c>
      <c r="E9" s="103">
        <v>16</v>
      </c>
      <c r="F9" s="104">
        <f t="shared" si="0"/>
        <v>72.7272727272727</v>
      </c>
      <c r="G9" s="105">
        <f t="shared" si="1"/>
        <v>177.777777777778</v>
      </c>
    </row>
    <row r="10" s="2" customFormat="1" ht="17.1" customHeight="1" spans="1:7">
      <c r="A10" s="108" t="s">
        <v>633</v>
      </c>
      <c r="B10" s="103"/>
      <c r="C10" s="103"/>
      <c r="D10" s="103"/>
      <c r="E10" s="103"/>
      <c r="F10" s="103"/>
      <c r="G10" s="107"/>
    </row>
    <row r="11" s="2" customFormat="1" ht="17.1" customHeight="1" spans="1:7">
      <c r="A11" s="108" t="s">
        <v>634</v>
      </c>
      <c r="B11" s="103"/>
      <c r="C11" s="103"/>
      <c r="D11" s="103"/>
      <c r="E11" s="103"/>
      <c r="F11" s="103"/>
      <c r="G11" s="107"/>
    </row>
    <row r="12" s="2" customFormat="1" ht="17.1" customHeight="1" spans="1:7">
      <c r="A12" s="108" t="s">
        <v>635</v>
      </c>
      <c r="B12" s="103"/>
      <c r="C12" s="103"/>
      <c r="D12" s="103"/>
      <c r="E12" s="103"/>
      <c r="F12" s="103"/>
      <c r="G12" s="107"/>
    </row>
    <row r="13" s="2" customFormat="1" ht="17.1" customHeight="1" spans="1:7">
      <c r="A13" s="108" t="s">
        <v>636</v>
      </c>
      <c r="B13" s="103"/>
      <c r="C13" s="103"/>
      <c r="D13" s="103"/>
      <c r="E13" s="103"/>
      <c r="F13" s="103"/>
      <c r="G13" s="107"/>
    </row>
    <row r="14" s="2" customFormat="1" ht="17.1" customHeight="1" spans="1:7">
      <c r="A14" s="108" t="s">
        <v>637</v>
      </c>
      <c r="B14" s="103">
        <v>9</v>
      </c>
      <c r="C14" s="103">
        <v>22</v>
      </c>
      <c r="D14" s="103">
        <v>22</v>
      </c>
      <c r="E14" s="103">
        <v>16</v>
      </c>
      <c r="F14" s="104">
        <f>(E14/D14)*100</f>
        <v>72.7272727272727</v>
      </c>
      <c r="G14" s="105">
        <f>E14/B14*100</f>
        <v>177.777777777778</v>
      </c>
    </row>
    <row r="15" s="2" customFormat="1" ht="17.1" customHeight="1" spans="1:7">
      <c r="A15" s="108" t="s">
        <v>638</v>
      </c>
      <c r="B15" s="108"/>
      <c r="C15" s="103"/>
      <c r="D15" s="103"/>
      <c r="E15" s="103"/>
      <c r="F15" s="103"/>
      <c r="G15" s="107"/>
    </row>
    <row r="16" s="2" customFormat="1" ht="17.1" customHeight="1" spans="1:7">
      <c r="A16" s="106" t="s">
        <v>639</v>
      </c>
      <c r="B16" s="106"/>
      <c r="C16" s="103"/>
      <c r="D16" s="103"/>
      <c r="E16" s="103"/>
      <c r="F16" s="103"/>
      <c r="G16" s="107"/>
    </row>
    <row r="17" s="2" customFormat="1" ht="17.1" customHeight="1" spans="1:7">
      <c r="A17" s="108" t="s">
        <v>640</v>
      </c>
      <c r="B17" s="108"/>
      <c r="C17" s="103"/>
      <c r="D17" s="103"/>
      <c r="E17" s="103"/>
      <c r="F17" s="103"/>
      <c r="G17" s="107"/>
    </row>
    <row r="18" s="2" customFormat="1" ht="17.1" customHeight="1" spans="1:7">
      <c r="A18" s="108" t="s">
        <v>641</v>
      </c>
      <c r="B18" s="108"/>
      <c r="C18" s="103"/>
      <c r="D18" s="103"/>
      <c r="E18" s="103"/>
      <c r="F18" s="103"/>
      <c r="G18" s="107"/>
    </row>
    <row r="19" s="2" customFormat="1" ht="17.1" customHeight="1" spans="1:7">
      <c r="A19" s="108" t="s">
        <v>642</v>
      </c>
      <c r="B19" s="108"/>
      <c r="C19" s="103"/>
      <c r="D19" s="103"/>
      <c r="E19" s="103"/>
      <c r="F19" s="103"/>
      <c r="G19" s="107"/>
    </row>
    <row r="20" s="2" customFormat="1" ht="16.9" customHeight="1" spans="1:7">
      <c r="A20" s="108" t="s">
        <v>643</v>
      </c>
      <c r="B20" s="108"/>
      <c r="C20" s="103"/>
      <c r="D20" s="103"/>
      <c r="E20" s="103"/>
      <c r="F20" s="103"/>
      <c r="G20" s="107"/>
    </row>
    <row r="21" s="2" customFormat="1" ht="16.9" customHeight="1" spans="1:7">
      <c r="A21" s="108" t="s">
        <v>644</v>
      </c>
      <c r="B21" s="108"/>
      <c r="C21" s="103"/>
      <c r="D21" s="103"/>
      <c r="E21" s="103"/>
      <c r="F21" s="103"/>
      <c r="G21" s="107"/>
    </row>
    <row r="22" s="2" customFormat="1" ht="16.9" customHeight="1" spans="1:7">
      <c r="A22" s="108" t="s">
        <v>645</v>
      </c>
      <c r="B22" s="108"/>
      <c r="C22" s="103"/>
      <c r="D22" s="103"/>
      <c r="E22" s="103"/>
      <c r="F22" s="103"/>
      <c r="G22" s="107"/>
    </row>
    <row r="23" s="2" customFormat="1" ht="17.1" customHeight="1" spans="1:7">
      <c r="A23" s="108" t="s">
        <v>646</v>
      </c>
      <c r="B23" s="108"/>
      <c r="C23" s="103"/>
      <c r="D23" s="103"/>
      <c r="E23" s="103"/>
      <c r="F23" s="103"/>
      <c r="G23" s="107"/>
    </row>
    <row r="24" s="2" customFormat="1" ht="17.1" customHeight="1" spans="1:7">
      <c r="A24" s="108" t="s">
        <v>647</v>
      </c>
      <c r="B24" s="108"/>
      <c r="C24" s="103"/>
      <c r="D24" s="103"/>
      <c r="E24" s="103"/>
      <c r="F24" s="103"/>
      <c r="G24" s="107"/>
    </row>
    <row r="25" s="2" customFormat="1" ht="17.1" customHeight="1" spans="1:7">
      <c r="A25" s="108" t="s">
        <v>648</v>
      </c>
      <c r="B25" s="108"/>
      <c r="C25" s="103"/>
      <c r="D25" s="103"/>
      <c r="E25" s="103"/>
      <c r="F25" s="103"/>
      <c r="G25" s="107"/>
    </row>
    <row r="26" s="2" customFormat="1" ht="17.1" customHeight="1" spans="1:7">
      <c r="A26" s="108" t="s">
        <v>649</v>
      </c>
      <c r="B26" s="108"/>
      <c r="C26" s="103"/>
      <c r="D26" s="103"/>
      <c r="E26" s="103"/>
      <c r="F26" s="103"/>
      <c r="G26" s="107"/>
    </row>
    <row r="27" s="2" customFormat="1" ht="17.1" customHeight="1" spans="1:7">
      <c r="A27" s="106" t="s">
        <v>650</v>
      </c>
      <c r="B27" s="106"/>
      <c r="C27" s="103"/>
      <c r="D27" s="103"/>
      <c r="E27" s="103"/>
      <c r="F27" s="103"/>
      <c r="G27" s="107"/>
    </row>
    <row r="28" s="2" customFormat="1" ht="17.1" customHeight="1" spans="1:7">
      <c r="A28" s="108" t="s">
        <v>651</v>
      </c>
      <c r="B28" s="108"/>
      <c r="C28" s="103"/>
      <c r="D28" s="103"/>
      <c r="E28" s="103"/>
      <c r="F28" s="103"/>
      <c r="G28" s="107"/>
    </row>
    <row r="29" s="2" customFormat="1" ht="17.1" customHeight="1" spans="1:7">
      <c r="A29" s="108" t="s">
        <v>652</v>
      </c>
      <c r="B29" s="108"/>
      <c r="C29" s="103"/>
      <c r="D29" s="103"/>
      <c r="E29" s="103"/>
      <c r="F29" s="103"/>
      <c r="G29" s="107"/>
    </row>
    <row r="30" s="2" customFormat="1" ht="17.1" customHeight="1" spans="1:7">
      <c r="A30" s="108" t="s">
        <v>653</v>
      </c>
      <c r="B30" s="108"/>
      <c r="C30" s="103"/>
      <c r="D30" s="103"/>
      <c r="E30" s="103"/>
      <c r="F30" s="103"/>
      <c r="G30" s="107"/>
    </row>
    <row r="31" s="2" customFormat="1" ht="17.1" customHeight="1" spans="1:7">
      <c r="A31" s="108" t="s">
        <v>654</v>
      </c>
      <c r="B31" s="108"/>
      <c r="C31" s="103"/>
      <c r="D31" s="103"/>
      <c r="E31" s="103"/>
      <c r="F31" s="103"/>
      <c r="G31" s="107"/>
    </row>
    <row r="32" s="2" customFormat="1" ht="17.1" customHeight="1" spans="1:7">
      <c r="A32" s="108" t="s">
        <v>655</v>
      </c>
      <c r="B32" s="108"/>
      <c r="C32" s="103"/>
      <c r="D32" s="103"/>
      <c r="E32" s="103"/>
      <c r="F32" s="103"/>
      <c r="G32" s="107"/>
    </row>
    <row r="33" s="2" customFormat="1" ht="17.1" customHeight="1" spans="1:7">
      <c r="A33" s="108" t="s">
        <v>656</v>
      </c>
      <c r="B33" s="108"/>
      <c r="C33" s="103"/>
      <c r="D33" s="103"/>
      <c r="E33" s="103"/>
      <c r="F33" s="103"/>
      <c r="G33" s="107"/>
    </row>
    <row r="34" s="2" customFormat="1" spans="7:7">
      <c r="G34" s="1"/>
    </row>
    <row r="35" s="2" customFormat="1" spans="7:7">
      <c r="G35" s="1"/>
    </row>
    <row r="36" s="2" customFormat="1" spans="7:7">
      <c r="G36" s="1"/>
    </row>
    <row r="37" s="2" customFormat="1" spans="7:7">
      <c r="G37" s="1"/>
    </row>
    <row r="38" s="2" customFormat="1" spans="7:7">
      <c r="G38" s="1"/>
    </row>
    <row r="39" s="2" customFormat="1" spans="7:7">
      <c r="G39" s="1"/>
    </row>
    <row r="40" s="2" customFormat="1" spans="7:7">
      <c r="G40" s="1"/>
    </row>
    <row r="41" s="2" customFormat="1" spans="7:7">
      <c r="G41" s="1"/>
    </row>
    <row r="42" s="2" customFormat="1" spans="7:7">
      <c r="G42" s="1"/>
    </row>
    <row r="43" s="2" customFormat="1" spans="7:7">
      <c r="G43" s="1"/>
    </row>
    <row r="44" s="2" customFormat="1" spans="7:7">
      <c r="G44" s="1"/>
    </row>
    <row r="45" s="2" customFormat="1" spans="7:7">
      <c r="G45" s="1"/>
    </row>
    <row r="46" s="2" customFormat="1" spans="7:7">
      <c r="G46" s="1"/>
    </row>
    <row r="47" s="2" customFormat="1" spans="7:7">
      <c r="G47" s="1"/>
    </row>
    <row r="48" s="2" customFormat="1" spans="7:7">
      <c r="G48" s="1"/>
    </row>
    <row r="49" s="2" customFormat="1" spans="7:7">
      <c r="G49" s="1"/>
    </row>
    <row r="50" s="2" customFormat="1" spans="7:7">
      <c r="G50" s="1"/>
    </row>
    <row r="51" s="2" customFormat="1" spans="7:7">
      <c r="G51" s="1"/>
    </row>
    <row r="52" s="2" customFormat="1" spans="7:7">
      <c r="G52" s="1"/>
    </row>
    <row r="53" s="2" customFormat="1" spans="7:7">
      <c r="G53" s="1"/>
    </row>
    <row r="54" s="2" customFormat="1" spans="7:7">
      <c r="G54" s="1"/>
    </row>
    <row r="55" s="2" customFormat="1" spans="7:7">
      <c r="G55" s="1"/>
    </row>
    <row r="56" s="2" customFormat="1" spans="7:7">
      <c r="G56" s="1"/>
    </row>
    <row r="57" s="2" customFormat="1" spans="7:7">
      <c r="G57" s="1"/>
    </row>
    <row r="58" s="2" customFormat="1" spans="7:7">
      <c r="G58" s="1"/>
    </row>
    <row r="59" s="2" customFormat="1" spans="7:7">
      <c r="G59" s="1"/>
    </row>
    <row r="60" s="2" customFormat="1" spans="7:7">
      <c r="G60" s="1"/>
    </row>
    <row r="61" s="2" customFormat="1" spans="7:7">
      <c r="G61" s="1"/>
    </row>
    <row r="62" s="2" customFormat="1" spans="7:7">
      <c r="G62" s="1"/>
    </row>
    <row r="63" s="2" customFormat="1" spans="7:7">
      <c r="G63" s="1"/>
    </row>
    <row r="64" s="2" customFormat="1" spans="7:7">
      <c r="G64" s="1"/>
    </row>
    <row r="65" s="2" customFormat="1" spans="7:7">
      <c r="G65" s="1"/>
    </row>
    <row r="66" s="2" customFormat="1" spans="7:7">
      <c r="G66" s="1"/>
    </row>
    <row r="67" s="2" customFormat="1" spans="7:7">
      <c r="G67" s="1"/>
    </row>
    <row r="68" s="2" customFormat="1" spans="7:7">
      <c r="G68" s="1"/>
    </row>
    <row r="69" s="2" customFormat="1" spans="7:7">
      <c r="G69" s="1"/>
    </row>
    <row r="70" s="2" customFormat="1" spans="7:7">
      <c r="G70" s="1"/>
    </row>
    <row r="71" s="2" customFormat="1" spans="7:7">
      <c r="G71" s="1"/>
    </row>
    <row r="72" s="2" customFormat="1" spans="7:7">
      <c r="G72" s="1"/>
    </row>
    <row r="73" s="2" customFormat="1" spans="7:7">
      <c r="G73" s="1"/>
    </row>
    <row r="74" s="2" customFormat="1" spans="7:7">
      <c r="G74" s="1"/>
    </row>
    <row r="75" s="2" customFormat="1" spans="7:7">
      <c r="G75" s="1"/>
    </row>
    <row r="76" s="2" customFormat="1" spans="7:7">
      <c r="G76" s="1"/>
    </row>
    <row r="77" s="2" customFormat="1" spans="7:7">
      <c r="G77" s="1"/>
    </row>
    <row r="78" s="2" customFormat="1" spans="7:7">
      <c r="G78" s="1"/>
    </row>
    <row r="79" s="2" customFormat="1" spans="7:7">
      <c r="G79" s="1"/>
    </row>
    <row r="80" s="2" customFormat="1" spans="7:7">
      <c r="G80" s="1"/>
    </row>
    <row r="81" s="2" customFormat="1" spans="7:7">
      <c r="G81" s="1"/>
    </row>
    <row r="82" s="2" customFormat="1" spans="7:7">
      <c r="G82" s="1"/>
    </row>
    <row r="83" s="2" customFormat="1" spans="7:7">
      <c r="G83" s="1"/>
    </row>
    <row r="84" s="2" customFormat="1" spans="7:7">
      <c r="G84" s="1"/>
    </row>
    <row r="85" s="2" customFormat="1" spans="7:7">
      <c r="G85" s="1"/>
    </row>
    <row r="86" s="2" customFormat="1" spans="7:7">
      <c r="G86" s="1"/>
    </row>
    <row r="87" s="2" customFormat="1" spans="7:7">
      <c r="G87" s="1"/>
    </row>
    <row r="88" s="2" customFormat="1" spans="7:7">
      <c r="G88" s="1"/>
    </row>
    <row r="89" s="2" customFormat="1" spans="7:7">
      <c r="G89" s="1"/>
    </row>
    <row r="90" s="2" customFormat="1" spans="7:7">
      <c r="G90" s="1"/>
    </row>
    <row r="91" s="2" customFormat="1" spans="7:7">
      <c r="G91" s="1"/>
    </row>
    <row r="92" s="2" customFormat="1" spans="7:7">
      <c r="G92" s="1"/>
    </row>
    <row r="93" s="2" customFormat="1" spans="7:7">
      <c r="G93" s="1"/>
    </row>
    <row r="94" s="2" customFormat="1" spans="7:7">
      <c r="G94" s="1"/>
    </row>
    <row r="95" s="2" customFormat="1" spans="7:7">
      <c r="G95" s="1"/>
    </row>
    <row r="96" s="2" customFormat="1" spans="7:7">
      <c r="G96" s="1"/>
    </row>
    <row r="97" s="2" customFormat="1" spans="7:7">
      <c r="G97" s="1"/>
    </row>
    <row r="98" s="2" customFormat="1" spans="7:7">
      <c r="G98" s="1"/>
    </row>
    <row r="99" s="2" customFormat="1" spans="7:7">
      <c r="G99" s="1"/>
    </row>
    <row r="100" s="2" customFormat="1" spans="7:7">
      <c r="G100" s="1"/>
    </row>
    <row r="101" s="2" customFormat="1" spans="7:7">
      <c r="G101" s="1"/>
    </row>
    <row r="102" s="2" customFormat="1" spans="7:7">
      <c r="G102" s="1"/>
    </row>
    <row r="103" s="2" customFormat="1" spans="7:7">
      <c r="G103" s="1"/>
    </row>
    <row r="104" s="2" customFormat="1" spans="7:7">
      <c r="G104" s="1"/>
    </row>
    <row r="105" s="2" customFormat="1" spans="7:7">
      <c r="G105" s="1"/>
    </row>
    <row r="106" s="2" customFormat="1" spans="7:7">
      <c r="G106" s="1"/>
    </row>
    <row r="107" s="2" customFormat="1" spans="7:7">
      <c r="G107" s="1"/>
    </row>
    <row r="108" s="2" customFormat="1" spans="7:7">
      <c r="G108" s="1"/>
    </row>
    <row r="109" s="2" customFormat="1" spans="7:7">
      <c r="G109" s="1"/>
    </row>
    <row r="110" s="2" customFormat="1" spans="7:7">
      <c r="G110" s="1"/>
    </row>
    <row r="111" s="2" customFormat="1" spans="7:7">
      <c r="G111" s="1"/>
    </row>
    <row r="112" s="2" customFormat="1" spans="7:7">
      <c r="G112" s="1"/>
    </row>
    <row r="113" s="2" customFormat="1" spans="7:7">
      <c r="G113" s="1"/>
    </row>
    <row r="114" s="2" customFormat="1" spans="7:7">
      <c r="G114" s="1"/>
    </row>
    <row r="115" s="2" customFormat="1" spans="7:7">
      <c r="G115" s="1"/>
    </row>
    <row r="116" s="2" customFormat="1" spans="7:7">
      <c r="G116" s="1"/>
    </row>
    <row r="117" s="2" customFormat="1" spans="7:7">
      <c r="G117" s="1"/>
    </row>
    <row r="118" s="2" customFormat="1" spans="7:7">
      <c r="G118" s="1"/>
    </row>
    <row r="119" s="2" customFormat="1" spans="7:7">
      <c r="G119" s="1"/>
    </row>
    <row r="120" s="2" customFormat="1" spans="7:7">
      <c r="G120" s="1"/>
    </row>
    <row r="121" s="2" customFormat="1" spans="7:7">
      <c r="G121" s="1"/>
    </row>
    <row r="122" s="2" customFormat="1" spans="7:7">
      <c r="G122" s="1"/>
    </row>
  </sheetData>
  <mergeCells count="2">
    <mergeCell ref="A1:G1"/>
    <mergeCell ref="A2:G2"/>
  </mergeCells>
  <pageMargins left="0.75" right="0.75" top="1" bottom="1" header="0.5" footer="0.5"/>
  <headerFooter/>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10"/>
  <sheetViews>
    <sheetView workbookViewId="0">
      <selection activeCell="C5" sqref="C5"/>
    </sheetView>
  </sheetViews>
  <sheetFormatPr defaultColWidth="8.8" defaultRowHeight="14.25" outlineLevelCol="3"/>
  <cols>
    <col min="1" max="1" width="40.6" style="86" customWidth="1"/>
    <col min="2" max="2" width="8.8" style="86"/>
    <col min="3" max="3" width="10.8" style="86" customWidth="1"/>
    <col min="4" max="4" width="11.9" style="86" customWidth="1"/>
  </cols>
  <sheetData>
    <row r="1" s="85" customFormat="1" ht="39" customHeight="1" spans="1:4">
      <c r="A1" s="87" t="s">
        <v>19</v>
      </c>
      <c r="B1" s="87"/>
      <c r="C1" s="87"/>
      <c r="D1" s="87"/>
    </row>
    <row r="2" s="85" customFormat="1" spans="1:4">
      <c r="A2" s="88"/>
      <c r="B2" s="88"/>
      <c r="C2" s="89" t="s">
        <v>122</v>
      </c>
      <c r="D2" s="90"/>
    </row>
    <row r="3" s="85" customFormat="1" ht="27" customHeight="1" spans="1:4">
      <c r="A3" s="91" t="s">
        <v>662</v>
      </c>
      <c r="B3" s="91" t="s">
        <v>663</v>
      </c>
      <c r="C3" s="91" t="s">
        <v>664</v>
      </c>
      <c r="D3" s="92" t="s">
        <v>665</v>
      </c>
    </row>
    <row r="4" s="85" customFormat="1" ht="27" customHeight="1" spans="1:4">
      <c r="A4" s="91"/>
      <c r="B4" s="91"/>
      <c r="C4" s="91"/>
      <c r="D4" s="92"/>
    </row>
    <row r="5" s="85" customFormat="1" ht="27" customHeight="1" spans="1:4">
      <c r="A5" s="93" t="s">
        <v>666</v>
      </c>
      <c r="B5" s="94">
        <v>16</v>
      </c>
      <c r="C5" s="94">
        <v>13</v>
      </c>
      <c r="D5" s="94">
        <f>C5/B5*100</f>
        <v>81.25</v>
      </c>
    </row>
    <row r="6" s="85" customFormat="1" ht="27" customHeight="1" spans="1:4">
      <c r="A6" s="95" t="s">
        <v>667</v>
      </c>
      <c r="B6" s="94">
        <v>16</v>
      </c>
      <c r="C6" s="94">
        <v>13</v>
      </c>
      <c r="D6" s="94">
        <f>C6/B6*100</f>
        <v>81.25</v>
      </c>
    </row>
    <row r="7" s="85" customFormat="1" ht="27" customHeight="1" spans="1:4">
      <c r="A7" s="96" t="s">
        <v>668</v>
      </c>
      <c r="B7" s="97">
        <v>16</v>
      </c>
      <c r="C7" s="97">
        <v>13</v>
      </c>
      <c r="D7" s="94">
        <f>C7/B7*100</f>
        <v>81.25</v>
      </c>
    </row>
    <row r="8" s="85" customFormat="1"/>
    <row r="9" s="85" customFormat="1"/>
    <row r="10" s="85" customFormat="1" spans="1:4">
      <c r="A10" s="86"/>
      <c r="B10" s="86"/>
      <c r="C10" s="86"/>
      <c r="D10" s="86"/>
    </row>
  </sheetData>
  <mergeCells count="5">
    <mergeCell ref="A1:D1"/>
    <mergeCell ref="A3:A4"/>
    <mergeCell ref="B3:B4"/>
    <mergeCell ref="C3:C4"/>
    <mergeCell ref="D3:D4"/>
  </mergeCells>
  <pageMargins left="0.75" right="0.75" top="1" bottom="1" header="0.5" footer="0.5"/>
  <headerFooter/>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4"/>
  <sheetViews>
    <sheetView workbookViewId="0">
      <selection activeCell="C10" sqref="C10"/>
    </sheetView>
  </sheetViews>
  <sheetFormatPr defaultColWidth="9" defaultRowHeight="14.25" outlineLevelRow="3" outlineLevelCol="2"/>
  <cols>
    <col min="1" max="2" width="20" style="2" customWidth="1"/>
    <col min="3" max="3" width="30.75" style="2" customWidth="1"/>
    <col min="4" max="4" width="20" style="2" customWidth="1"/>
    <col min="5" max="16384" width="9" style="2"/>
  </cols>
  <sheetData>
    <row r="1" s="2" customFormat="1" ht="24.75" customHeight="1" spans="1:3">
      <c r="A1" s="73" t="s">
        <v>669</v>
      </c>
      <c r="B1" s="73"/>
      <c r="C1" s="73"/>
    </row>
    <row r="2" s="2" customFormat="1" spans="3:3">
      <c r="C2" s="74" t="s">
        <v>571</v>
      </c>
    </row>
    <row r="3" s="2" customFormat="1" ht="25.5" customHeight="1" spans="1:3">
      <c r="A3" s="82" t="s">
        <v>502</v>
      </c>
      <c r="B3" s="82" t="s">
        <v>572</v>
      </c>
      <c r="C3" s="82" t="s">
        <v>505</v>
      </c>
    </row>
    <row r="4" s="2" customFormat="1" ht="25.5" customHeight="1" spans="1:3">
      <c r="A4" s="83" t="s">
        <v>506</v>
      </c>
      <c r="B4" s="83">
        <v>13</v>
      </c>
      <c r="C4" s="84">
        <f>SUM(B4:B4)</f>
        <v>13</v>
      </c>
    </row>
  </sheetData>
  <mergeCells count="1">
    <mergeCell ref="A1:C1"/>
  </mergeCells>
  <pageMargins left="0.75" right="0.75" top="1" bottom="1" header="0.5" footer="0.5"/>
  <headerFooter/>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B12"/>
  <sheetViews>
    <sheetView workbookViewId="0">
      <selection activeCell="B6" sqref="B6:B7"/>
    </sheetView>
  </sheetViews>
  <sheetFormatPr defaultColWidth="9" defaultRowHeight="14.25" outlineLevelCol="1"/>
  <cols>
    <col min="1" max="1" width="30.25" style="2" customWidth="1"/>
    <col min="2" max="2" width="23.375" style="2" customWidth="1"/>
    <col min="3" max="16384" width="9" style="2"/>
  </cols>
  <sheetData>
    <row r="1" s="2" customFormat="1" ht="24.75" customHeight="1" spans="1:2">
      <c r="A1" s="73" t="s">
        <v>670</v>
      </c>
      <c r="B1" s="73"/>
    </row>
    <row r="2" s="2" customFormat="1" spans="2:2">
      <c r="B2" s="74" t="s">
        <v>671</v>
      </c>
    </row>
    <row r="3" s="2" customFormat="1" ht="34.5" customHeight="1" spans="1:2">
      <c r="A3" s="75" t="s">
        <v>523</v>
      </c>
      <c r="B3" s="75" t="s">
        <v>96</v>
      </c>
    </row>
    <row r="4" s="2" customFormat="1" ht="35.25" customHeight="1" spans="1:2">
      <c r="A4" s="79" t="s">
        <v>672</v>
      </c>
      <c r="B4" s="75">
        <v>25718</v>
      </c>
    </row>
    <row r="5" s="2" customFormat="1" ht="35.25" customHeight="1" spans="1:2">
      <c r="A5" s="80" t="s">
        <v>673</v>
      </c>
      <c r="B5" s="75"/>
    </row>
    <row r="6" s="2" customFormat="1" ht="35.25" customHeight="1" spans="1:2">
      <c r="A6" s="81" t="s">
        <v>674</v>
      </c>
      <c r="B6" s="75">
        <v>9039</v>
      </c>
    </row>
    <row r="7" s="2" customFormat="1" ht="35.25" customHeight="1" spans="1:2">
      <c r="A7" s="81" t="s">
        <v>675</v>
      </c>
      <c r="B7" s="75">
        <v>16679</v>
      </c>
    </row>
    <row r="8" s="2" customFormat="1" ht="35.25" customHeight="1" spans="1:2">
      <c r="A8" s="81" t="s">
        <v>676</v>
      </c>
      <c r="B8" s="75"/>
    </row>
    <row r="9" s="2" customFormat="1" ht="35.25" customHeight="1" spans="1:2">
      <c r="A9" s="81" t="s">
        <v>677</v>
      </c>
      <c r="B9" s="75"/>
    </row>
    <row r="10" s="2" customFormat="1" ht="35.25" customHeight="1" spans="1:2">
      <c r="A10" s="81" t="s">
        <v>678</v>
      </c>
      <c r="B10" s="75"/>
    </row>
    <row r="11" s="2" customFormat="1" ht="35.25" customHeight="1" spans="1:2">
      <c r="A11" s="81" t="s">
        <v>679</v>
      </c>
      <c r="B11" s="75"/>
    </row>
    <row r="12" s="2" customFormat="1" ht="35.25" customHeight="1" spans="1:2">
      <c r="A12" s="81" t="s">
        <v>680</v>
      </c>
      <c r="B12" s="75"/>
    </row>
  </sheetData>
  <mergeCells count="1">
    <mergeCell ref="A1:B1"/>
  </mergeCells>
  <pageMargins left="0.75" right="0.75" top="1" bottom="1" header="0.5" footer="0.5"/>
  <pageSetup paperSize="9" orientation="portrait"/>
  <headerFooter/>
</worksheet>
</file>

<file path=xl/worksheets/sheet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B12"/>
  <sheetViews>
    <sheetView workbookViewId="0">
      <selection activeCell="B5" sqref="B5"/>
    </sheetView>
  </sheetViews>
  <sheetFormatPr defaultColWidth="9" defaultRowHeight="14.25" outlineLevelCol="1"/>
  <cols>
    <col min="1" max="1" width="30.25" style="2" customWidth="1"/>
    <col min="2" max="2" width="23.375" style="2" customWidth="1"/>
    <col min="3" max="16384" width="9" style="2"/>
  </cols>
  <sheetData>
    <row r="1" s="2" customFormat="1" ht="24.75" customHeight="1" spans="1:2">
      <c r="A1" s="73" t="s">
        <v>681</v>
      </c>
      <c r="B1" s="73"/>
    </row>
    <row r="2" s="2" customFormat="1" spans="2:2">
      <c r="B2" s="74" t="s">
        <v>671</v>
      </c>
    </row>
    <row r="3" s="2" customFormat="1" ht="21" customHeight="1" spans="1:2">
      <c r="A3" s="75" t="s">
        <v>123</v>
      </c>
      <c r="B3" s="75" t="s">
        <v>96</v>
      </c>
    </row>
    <row r="4" s="2" customFormat="1" ht="35.25" customHeight="1" spans="1:2">
      <c r="A4" s="79" t="s">
        <v>682</v>
      </c>
      <c r="B4" s="75">
        <v>21876</v>
      </c>
    </row>
    <row r="5" s="2" customFormat="1" ht="35.25" customHeight="1" spans="1:2">
      <c r="A5" s="80" t="s">
        <v>673</v>
      </c>
      <c r="B5" s="75"/>
    </row>
    <row r="6" s="2" customFormat="1" ht="35.25" customHeight="1" spans="1:2">
      <c r="A6" s="81" t="s">
        <v>674</v>
      </c>
      <c r="B6" s="75">
        <v>6970</v>
      </c>
    </row>
    <row r="7" s="2" customFormat="1" ht="35.25" customHeight="1" spans="1:2">
      <c r="A7" s="81" t="s">
        <v>675</v>
      </c>
      <c r="B7" s="75">
        <v>14906</v>
      </c>
    </row>
    <row r="8" s="2" customFormat="1" ht="35.25" customHeight="1" spans="1:2">
      <c r="A8" s="81" t="s">
        <v>676</v>
      </c>
      <c r="B8" s="75"/>
    </row>
    <row r="9" s="2" customFormat="1" ht="35.25" customHeight="1" spans="1:2">
      <c r="A9" s="81" t="s">
        <v>677</v>
      </c>
      <c r="B9" s="75"/>
    </row>
    <row r="10" s="2" customFormat="1" ht="35.25" customHeight="1" spans="1:2">
      <c r="A10" s="81" t="s">
        <v>678</v>
      </c>
      <c r="B10" s="75"/>
    </row>
    <row r="11" s="2" customFormat="1" ht="35.25" customHeight="1" spans="1:2">
      <c r="A11" s="81" t="s">
        <v>679</v>
      </c>
      <c r="B11" s="75"/>
    </row>
    <row r="12" s="2" customFormat="1" ht="35.25" customHeight="1" spans="1:2">
      <c r="A12" s="81" t="s">
        <v>680</v>
      </c>
      <c r="B12" s="75"/>
    </row>
  </sheetData>
  <mergeCells count="1">
    <mergeCell ref="A1:B1"/>
  </mergeCells>
  <pageMargins left="0.75" right="0.75" top="1" bottom="1" header="0.5" footer="0.5"/>
  <headerFooter/>
</worksheet>
</file>

<file path=xl/worksheets/sheet2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B12"/>
  <sheetViews>
    <sheetView workbookViewId="0">
      <selection activeCell="B5" sqref="B5"/>
    </sheetView>
  </sheetViews>
  <sheetFormatPr defaultColWidth="9" defaultRowHeight="14.25" outlineLevelCol="1"/>
  <cols>
    <col min="1" max="1" width="30.25" style="2" customWidth="1"/>
    <col min="2" max="2" width="23.375" style="2" customWidth="1"/>
    <col min="3" max="16384" width="9" style="2"/>
  </cols>
  <sheetData>
    <row r="1" s="2" customFormat="1" ht="24.75" customHeight="1" spans="1:2">
      <c r="A1" s="73" t="s">
        <v>683</v>
      </c>
      <c r="B1" s="73"/>
    </row>
    <row r="2" s="2" customFormat="1" spans="2:2">
      <c r="B2" s="74" t="s">
        <v>671</v>
      </c>
    </row>
    <row r="3" s="2" customFormat="1" ht="21" customHeight="1" spans="1:2">
      <c r="A3" s="75" t="s">
        <v>123</v>
      </c>
      <c r="B3" s="75" t="s">
        <v>96</v>
      </c>
    </row>
    <row r="4" s="2" customFormat="1" ht="35.25" customHeight="1" spans="1:2">
      <c r="A4" s="76" t="s">
        <v>684</v>
      </c>
      <c r="B4" s="75">
        <v>3842</v>
      </c>
    </row>
    <row r="5" s="2" customFormat="1" ht="35.25" customHeight="1" spans="1:2">
      <c r="A5" s="77" t="s">
        <v>673</v>
      </c>
      <c r="B5" s="75"/>
    </row>
    <row r="6" s="2" customFormat="1" ht="35.25" customHeight="1" spans="1:2">
      <c r="A6" s="78" t="s">
        <v>674</v>
      </c>
      <c r="B6" s="75">
        <v>2069</v>
      </c>
    </row>
    <row r="7" s="2" customFormat="1" ht="35.25" customHeight="1" spans="1:2">
      <c r="A7" s="78" t="s">
        <v>675</v>
      </c>
      <c r="B7" s="75">
        <v>1773</v>
      </c>
    </row>
    <row r="8" s="2" customFormat="1" ht="35.25" customHeight="1" spans="1:2">
      <c r="A8" s="78" t="s">
        <v>676</v>
      </c>
      <c r="B8" s="75"/>
    </row>
    <row r="9" s="2" customFormat="1" ht="35.25" customHeight="1" spans="1:2">
      <c r="A9" s="78" t="s">
        <v>677</v>
      </c>
      <c r="B9" s="75"/>
    </row>
    <row r="10" s="2" customFormat="1" ht="35.25" customHeight="1" spans="1:2">
      <c r="A10" s="78" t="s">
        <v>678</v>
      </c>
      <c r="B10" s="75"/>
    </row>
    <row r="11" s="2" customFormat="1" ht="35.25" customHeight="1" spans="1:2">
      <c r="A11" s="78" t="s">
        <v>679</v>
      </c>
      <c r="B11" s="75"/>
    </row>
    <row r="12" s="2" customFormat="1" ht="35.25" customHeight="1" spans="1:2">
      <c r="A12" s="78" t="s">
        <v>680</v>
      </c>
      <c r="B12" s="75"/>
    </row>
  </sheetData>
  <mergeCells count="1">
    <mergeCell ref="A1:B1"/>
  </mergeCells>
  <pageMargins left="0.75" right="0.75" top="1" bottom="1" header="0.5" footer="0.5"/>
  <headerFooter/>
</worksheet>
</file>

<file path=xl/worksheets/sheet2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11"/>
  <sheetViews>
    <sheetView workbookViewId="0">
      <selection activeCell="C19" sqref="C19"/>
    </sheetView>
  </sheetViews>
  <sheetFormatPr defaultColWidth="8.875" defaultRowHeight="13.5" outlineLevelCol="2"/>
  <cols>
    <col min="1" max="3" width="48.5" style="69" customWidth="1"/>
    <col min="4" max="16384" width="8.875" style="69"/>
  </cols>
  <sheetData>
    <row r="1" s="69" customFormat="1" spans="1:3">
      <c r="A1" s="70" t="s">
        <v>685</v>
      </c>
      <c r="B1" s="70"/>
      <c r="C1" s="70"/>
    </row>
    <row r="2" s="69" customFormat="1" spans="1:3">
      <c r="A2" s="70"/>
      <c r="B2" s="70"/>
      <c r="C2" s="70"/>
    </row>
    <row r="3" s="69" customFormat="1" spans="3:3">
      <c r="C3" s="71" t="s">
        <v>517</v>
      </c>
    </row>
    <row r="4" s="69" customFormat="1" spans="1:3">
      <c r="A4" s="72" t="s">
        <v>502</v>
      </c>
      <c r="B4" s="72" t="s">
        <v>686</v>
      </c>
      <c r="C4" s="72" t="s">
        <v>687</v>
      </c>
    </row>
    <row r="5" s="69" customFormat="1" spans="1:3">
      <c r="A5" s="72" t="s">
        <v>688</v>
      </c>
      <c r="B5" s="72">
        <v>13.87</v>
      </c>
      <c r="C5" s="72">
        <v>13.96</v>
      </c>
    </row>
    <row r="7" s="69" customFormat="1" spans="1:3">
      <c r="A7" s="70" t="s">
        <v>689</v>
      </c>
      <c r="B7" s="70"/>
      <c r="C7" s="70"/>
    </row>
    <row r="8" s="69" customFormat="1" spans="1:3">
      <c r="A8" s="70"/>
      <c r="B8" s="70"/>
      <c r="C8" s="70"/>
    </row>
    <row r="9" s="69" customFormat="1" spans="3:3">
      <c r="C9" s="71" t="s">
        <v>517</v>
      </c>
    </row>
    <row r="10" s="69" customFormat="1" spans="1:3">
      <c r="A10" s="72" t="s">
        <v>502</v>
      </c>
      <c r="B10" s="72" t="s">
        <v>690</v>
      </c>
      <c r="C10" s="72" t="s">
        <v>691</v>
      </c>
    </row>
    <row r="11" s="69" customFormat="1" spans="1:3">
      <c r="A11" s="72" t="s">
        <v>688</v>
      </c>
      <c r="B11" s="72">
        <v>28.38</v>
      </c>
      <c r="C11" s="72">
        <v>29.67</v>
      </c>
    </row>
  </sheetData>
  <mergeCells count="2">
    <mergeCell ref="A1:C2"/>
    <mergeCell ref="A7:C8"/>
  </mergeCells>
  <pageMargins left="0.75" right="0.75" top="1" bottom="1" header="0.5" footer="0.5"/>
  <headerFooter/>
</worksheet>
</file>

<file path=xl/worksheets/sheet2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7"/>
  <sheetViews>
    <sheetView workbookViewId="0">
      <selection activeCell="H4" sqref="H4"/>
    </sheetView>
  </sheetViews>
  <sheetFormatPr defaultColWidth="9" defaultRowHeight="14.25" outlineLevelRow="6" outlineLevelCol="6"/>
  <cols>
    <col min="1" max="1" width="95.5" style="2" customWidth="1"/>
    <col min="2" max="16384" width="9" style="2"/>
  </cols>
  <sheetData>
    <row r="1" s="2" customFormat="1" ht="24.75" spans="1:7">
      <c r="A1" s="63" t="s">
        <v>692</v>
      </c>
      <c r="B1" s="64"/>
      <c r="C1" s="64"/>
      <c r="D1" s="64"/>
      <c r="E1" s="64"/>
      <c r="F1" s="64"/>
      <c r="G1" s="64"/>
    </row>
    <row r="2" s="2" customFormat="1" ht="24.75" spans="1:1">
      <c r="A2" s="65" t="s">
        <v>693</v>
      </c>
    </row>
    <row r="3" s="2" customFormat="1" ht="20.25" spans="1:1">
      <c r="A3" s="66" t="s">
        <v>694</v>
      </c>
    </row>
    <row r="4" s="2" customFormat="1" ht="20.25" spans="1:1">
      <c r="A4" s="66" t="s">
        <v>695</v>
      </c>
    </row>
    <row r="5" s="2" customFormat="1" ht="20.25" spans="1:1">
      <c r="A5" s="66" t="s">
        <v>696</v>
      </c>
    </row>
    <row r="6" s="2" customFormat="1" ht="20.25" spans="1:1">
      <c r="A6" s="67" t="s">
        <v>697</v>
      </c>
    </row>
    <row r="7" s="2" customFormat="1" spans="1:1">
      <c r="A7" s="68" t="s">
        <v>34</v>
      </c>
    </row>
  </sheetData>
  <pageMargins left="0.75" right="0.75" top="1" bottom="1" header="0.5" footer="0.5"/>
  <headerFooter/>
</worksheet>
</file>

<file path=xl/worksheets/sheet2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13"/>
  <sheetViews>
    <sheetView workbookViewId="0">
      <selection activeCell="D7" sqref="D7"/>
    </sheetView>
  </sheetViews>
  <sheetFormatPr defaultColWidth="8.75" defaultRowHeight="14.25" outlineLevelCol="3"/>
  <cols>
    <col min="1" max="1" width="31.75" style="54" customWidth="1"/>
    <col min="2" max="2" width="14.75" style="54" customWidth="1"/>
    <col min="3" max="3" width="12.125" style="54" customWidth="1"/>
    <col min="4" max="4" width="18.125" style="54" customWidth="1"/>
    <col min="5" max="16384" width="8.75" style="1"/>
  </cols>
  <sheetData>
    <row r="1" s="1" customFormat="1" ht="19.5" spans="1:4">
      <c r="A1" s="55" t="s">
        <v>698</v>
      </c>
      <c r="B1" s="55"/>
      <c r="C1" s="55"/>
      <c r="D1" s="55"/>
    </row>
    <row r="2" s="1" customFormat="1" ht="15" spans="1:4">
      <c r="A2" s="56"/>
      <c r="B2" s="56"/>
      <c r="C2" s="57"/>
      <c r="D2" s="57" t="s">
        <v>517</v>
      </c>
    </row>
    <row r="3" s="1" customFormat="1" spans="1:4">
      <c r="A3" s="58" t="s">
        <v>451</v>
      </c>
      <c r="B3" s="59" t="s">
        <v>699</v>
      </c>
      <c r="C3" s="58" t="s">
        <v>700</v>
      </c>
      <c r="D3" s="60" t="s">
        <v>701</v>
      </c>
    </row>
    <row r="4" s="1" customFormat="1" ht="35.1" customHeight="1" spans="1:4">
      <c r="A4" s="61" t="s">
        <v>702</v>
      </c>
      <c r="B4" s="62"/>
      <c r="C4" s="62">
        <f>C5+C6</f>
        <v>1.26</v>
      </c>
      <c r="D4" s="62"/>
    </row>
    <row r="5" s="1" customFormat="1" ht="35.1" customHeight="1" spans="1:4">
      <c r="A5" s="61" t="s">
        <v>703</v>
      </c>
      <c r="B5" s="62"/>
      <c r="C5" s="62">
        <v>0.44</v>
      </c>
      <c r="D5" s="62"/>
    </row>
    <row r="6" s="1" customFormat="1" ht="35.1" customHeight="1" spans="1:4">
      <c r="A6" s="61" t="s">
        <v>704</v>
      </c>
      <c r="B6" s="62"/>
      <c r="C6" s="62">
        <v>0.82</v>
      </c>
      <c r="D6" s="62"/>
    </row>
    <row r="7" s="1" customFormat="1" ht="35.1" customHeight="1" spans="1:4">
      <c r="A7" s="61" t="s">
        <v>705</v>
      </c>
      <c r="B7" s="62"/>
      <c r="C7" s="62">
        <f>C8+C9</f>
        <v>3.65</v>
      </c>
      <c r="D7" s="62"/>
    </row>
    <row r="8" s="1" customFormat="1" ht="35.1" customHeight="1" spans="1:4">
      <c r="A8" s="61" t="s">
        <v>703</v>
      </c>
      <c r="B8" s="62"/>
      <c r="C8" s="62">
        <v>1.12</v>
      </c>
      <c r="D8" s="62"/>
    </row>
    <row r="9" s="1" customFormat="1" ht="35.1" customHeight="1" spans="1:4">
      <c r="A9" s="61" t="s">
        <v>704</v>
      </c>
      <c r="B9" s="62"/>
      <c r="C9" s="62">
        <v>2.53</v>
      </c>
      <c r="D9" s="62"/>
    </row>
    <row r="10" s="1" customFormat="1"/>
    <row r="11" s="1" customFormat="1"/>
    <row r="12" s="1" customFormat="1"/>
    <row r="13" s="1" customFormat="1"/>
  </sheetData>
  <mergeCells count="1">
    <mergeCell ref="A1:D1"/>
  </mergeCells>
  <pageMargins left="0.75" right="0.75" top="1" bottom="1" header="0.5" footer="0.5"/>
  <headerFooter/>
</worksheet>
</file>

<file path=xl/worksheets/sheet2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30"/>
  <sheetViews>
    <sheetView zoomScale="85" zoomScaleNormal="85" workbookViewId="0">
      <selection activeCell="B10" sqref="B10"/>
    </sheetView>
  </sheetViews>
  <sheetFormatPr defaultColWidth="9" defaultRowHeight="14.25" outlineLevelCol="3"/>
  <cols>
    <col min="1" max="1" width="14.125" style="33" customWidth="1"/>
    <col min="2" max="2" width="65.75" style="33" customWidth="1"/>
    <col min="3" max="3" width="16.625" style="33" customWidth="1"/>
    <col min="4" max="4" width="15" style="33" customWidth="1"/>
    <col min="5" max="16384" width="9" style="33"/>
  </cols>
  <sheetData>
    <row r="1" s="33" customFormat="1" spans="1:4">
      <c r="A1" s="34" t="s">
        <v>706</v>
      </c>
      <c r="B1" s="35"/>
      <c r="C1" s="35"/>
      <c r="D1" s="35"/>
    </row>
    <row r="2" s="33" customFormat="1" spans="1:4">
      <c r="A2" s="35"/>
      <c r="B2" s="35"/>
      <c r="C2" s="35"/>
      <c r="D2" s="35"/>
    </row>
    <row r="3" s="33" customFormat="1" spans="1:4">
      <c r="A3" s="35"/>
      <c r="B3" s="35"/>
      <c r="C3" s="35"/>
      <c r="D3" s="35"/>
    </row>
    <row r="4" s="33" customFormat="1" spans="1:4">
      <c r="A4" s="36"/>
      <c r="B4" s="36"/>
      <c r="C4" s="36"/>
      <c r="D4" s="37" t="s">
        <v>122</v>
      </c>
    </row>
    <row r="5" s="33" customFormat="1" ht="21.95" customHeight="1" spans="1:4">
      <c r="A5" s="38" t="s">
        <v>707</v>
      </c>
      <c r="B5" s="38" t="s">
        <v>708</v>
      </c>
      <c r="C5" s="38" t="s">
        <v>709</v>
      </c>
      <c r="D5" s="38" t="s">
        <v>710</v>
      </c>
    </row>
    <row r="6" s="33" customFormat="1" ht="21.95" customHeight="1" spans="1:4">
      <c r="A6" s="39" t="s">
        <v>711</v>
      </c>
      <c r="B6" s="40" t="s">
        <v>712</v>
      </c>
      <c r="C6" s="41">
        <v>500</v>
      </c>
      <c r="D6" s="42"/>
    </row>
    <row r="7" s="33" customFormat="1" ht="21.95" customHeight="1" spans="1:4">
      <c r="A7" s="39"/>
      <c r="B7" s="40" t="s">
        <v>713</v>
      </c>
      <c r="C7" s="41">
        <v>2100</v>
      </c>
      <c r="D7" s="42"/>
    </row>
    <row r="8" s="33" customFormat="1" ht="21.95" customHeight="1" spans="1:4">
      <c r="A8" s="39"/>
      <c r="B8" s="40" t="s">
        <v>714</v>
      </c>
      <c r="C8" s="41">
        <v>500</v>
      </c>
      <c r="D8" s="42"/>
    </row>
    <row r="9" s="33" customFormat="1" ht="21.95" customHeight="1" spans="1:4">
      <c r="A9" s="39"/>
      <c r="B9" s="40" t="s">
        <v>715</v>
      </c>
      <c r="C9" s="41">
        <v>100</v>
      </c>
      <c r="D9" s="42"/>
    </row>
    <row r="10" s="33" customFormat="1" ht="21.95" customHeight="1" spans="1:4">
      <c r="A10" s="39"/>
      <c r="B10" s="40" t="s">
        <v>716</v>
      </c>
      <c r="C10" s="41">
        <v>250</v>
      </c>
      <c r="D10" s="42"/>
    </row>
    <row r="11" s="33" customFormat="1" ht="21.95" customHeight="1" spans="1:4">
      <c r="A11" s="39"/>
      <c r="B11" s="40" t="s">
        <v>717</v>
      </c>
      <c r="C11" s="41">
        <v>1000</v>
      </c>
      <c r="D11" s="42"/>
    </row>
    <row r="12" s="33" customFormat="1" ht="21.95" customHeight="1" spans="1:4">
      <c r="A12" s="39"/>
      <c r="B12" s="40" t="s">
        <v>718</v>
      </c>
      <c r="C12" s="41">
        <v>1500</v>
      </c>
      <c r="D12" s="42"/>
    </row>
    <row r="13" s="33" customFormat="1" ht="21.95" customHeight="1" spans="1:4">
      <c r="A13" s="39"/>
      <c r="B13" s="40" t="s">
        <v>719</v>
      </c>
      <c r="C13" s="41">
        <v>150</v>
      </c>
      <c r="D13" s="42"/>
    </row>
    <row r="14" s="33" customFormat="1" ht="21.95" customHeight="1" spans="1:4">
      <c r="A14" s="39"/>
      <c r="B14" s="40" t="s">
        <v>720</v>
      </c>
      <c r="C14" s="41">
        <v>500</v>
      </c>
      <c r="D14" s="42"/>
    </row>
    <row r="15" s="33" customFormat="1" ht="21.95" customHeight="1" spans="1:4">
      <c r="A15" s="39"/>
      <c r="B15" s="40" t="s">
        <v>721</v>
      </c>
      <c r="C15" s="41">
        <v>3100</v>
      </c>
      <c r="D15" s="42"/>
    </row>
    <row r="16" s="33" customFormat="1" spans="1:4">
      <c r="A16" s="39"/>
      <c r="B16" s="40" t="s">
        <v>722</v>
      </c>
      <c r="C16" s="41">
        <v>1000</v>
      </c>
      <c r="D16" s="42"/>
    </row>
    <row r="17" s="33" customFormat="1" spans="1:4">
      <c r="A17" s="39"/>
      <c r="B17" s="40" t="s">
        <v>723</v>
      </c>
      <c r="C17" s="41">
        <v>600</v>
      </c>
      <c r="D17" s="42"/>
    </row>
    <row r="18" s="33" customFormat="1" spans="1:4">
      <c r="A18" s="43" t="s">
        <v>724</v>
      </c>
      <c r="B18" s="44" t="s">
        <v>725</v>
      </c>
      <c r="C18" s="45">
        <v>2000</v>
      </c>
      <c r="D18" s="46"/>
    </row>
    <row r="19" s="33" customFormat="1" spans="1:4">
      <c r="A19" s="43"/>
      <c r="B19" s="44" t="s">
        <v>726</v>
      </c>
      <c r="C19" s="45">
        <v>20000</v>
      </c>
      <c r="D19" s="46"/>
    </row>
    <row r="20" s="33" customFormat="1" spans="1:4">
      <c r="A20" s="43"/>
      <c r="B20" s="40" t="s">
        <v>727</v>
      </c>
      <c r="C20" s="47">
        <v>3000</v>
      </c>
      <c r="D20" s="46"/>
    </row>
    <row r="21" s="33" customFormat="1" spans="1:4">
      <c r="A21" s="43"/>
      <c r="B21" s="40" t="s">
        <v>728</v>
      </c>
      <c r="C21" s="47">
        <v>1959</v>
      </c>
      <c r="D21" s="46"/>
    </row>
    <row r="22" s="33" customFormat="1" spans="1:4">
      <c r="A22" s="43"/>
      <c r="B22" s="40" t="s">
        <v>729</v>
      </c>
      <c r="C22" s="47">
        <v>909</v>
      </c>
      <c r="D22" s="46"/>
    </row>
    <row r="23" s="33" customFormat="1" spans="1:4">
      <c r="A23" s="43"/>
      <c r="B23" s="40" t="s">
        <v>730</v>
      </c>
      <c r="C23" s="47">
        <v>8000</v>
      </c>
      <c r="D23" s="46"/>
    </row>
    <row r="24" s="33" customFormat="1" spans="1:4">
      <c r="A24" s="43"/>
      <c r="B24" s="40" t="s">
        <v>731</v>
      </c>
      <c r="C24" s="47">
        <v>3085</v>
      </c>
      <c r="D24" s="46"/>
    </row>
    <row r="25" s="33" customFormat="1" spans="1:4">
      <c r="A25" s="43"/>
      <c r="B25" s="40" t="s">
        <v>732</v>
      </c>
      <c r="C25" s="47">
        <v>7790</v>
      </c>
      <c r="D25" s="46"/>
    </row>
    <row r="26" s="33" customFormat="1" spans="1:4">
      <c r="A26" s="43"/>
      <c r="B26" s="43" t="s">
        <v>733</v>
      </c>
      <c r="C26" s="39">
        <v>649</v>
      </c>
      <c r="D26" s="46"/>
    </row>
    <row r="27" s="33" customFormat="1" spans="1:4">
      <c r="A27" s="43"/>
      <c r="B27" s="43" t="s">
        <v>734</v>
      </c>
      <c r="C27" s="39">
        <v>1080</v>
      </c>
      <c r="D27" s="46"/>
    </row>
    <row r="28" s="33" customFormat="1" spans="1:4">
      <c r="A28" s="43"/>
      <c r="B28" s="42" t="s">
        <v>735</v>
      </c>
      <c r="C28" s="39">
        <v>2700</v>
      </c>
      <c r="D28" s="46"/>
    </row>
    <row r="29" s="33" customFormat="1" spans="1:4">
      <c r="A29" s="48"/>
      <c r="B29" s="49" t="s">
        <v>736</v>
      </c>
      <c r="C29" s="50">
        <v>7728</v>
      </c>
      <c r="D29" s="51"/>
    </row>
    <row r="30" s="33" customFormat="1" spans="1:4">
      <c r="A30" s="52" t="s">
        <v>737</v>
      </c>
      <c r="B30" s="52"/>
      <c r="C30" s="52">
        <f>SUM(C6:C29)</f>
        <v>70200</v>
      </c>
      <c r="D30" s="53"/>
    </row>
  </sheetData>
  <mergeCells count="4">
    <mergeCell ref="A30:B30"/>
    <mergeCell ref="A6:A17"/>
    <mergeCell ref="A18:A29"/>
    <mergeCell ref="A1:D3"/>
  </mergeCells>
  <pageMargins left="0.75" right="0.75" top="1" bottom="1" header="0.5" footer="0.5"/>
  <pageSetup paperSize="9" orientation="landscape"/>
  <headerFooter/>
</worksheet>
</file>

<file path=xl/worksheets/sheet2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14"/>
  <sheetViews>
    <sheetView workbookViewId="0">
      <selection activeCell="A1" sqref="$A1:$XFD1048576"/>
    </sheetView>
  </sheetViews>
  <sheetFormatPr defaultColWidth="8.75" defaultRowHeight="14.25"/>
  <cols>
    <col min="1" max="1" width="149.75" style="2" customWidth="1"/>
    <col min="2" max="16384" width="8.75" style="2"/>
  </cols>
  <sheetData>
    <row r="1" s="1" customFormat="1" ht="27" spans="1:1">
      <c r="A1" s="30" t="s">
        <v>738</v>
      </c>
    </row>
    <row r="2" s="1" customFormat="1" ht="40.5" spans="1:1">
      <c r="A2" s="31" t="s">
        <v>739</v>
      </c>
    </row>
    <row r="3" s="1" customFormat="1" ht="20.25" spans="1:1">
      <c r="A3" s="31" t="s">
        <v>740</v>
      </c>
    </row>
    <row r="4" s="1" customFormat="1" ht="40.5" spans="1:1">
      <c r="A4" s="31" t="s">
        <v>741</v>
      </c>
    </row>
    <row r="5" s="1" customFormat="1" ht="60.75" spans="1:1">
      <c r="A5" s="31" t="s">
        <v>742</v>
      </c>
    </row>
    <row r="6" s="1" customFormat="1" ht="77" customHeight="1" spans="1:1">
      <c r="A6" s="31" t="s">
        <v>743</v>
      </c>
    </row>
    <row r="7" s="1" customFormat="1" ht="40.5" spans="1:1">
      <c r="A7" s="31" t="s">
        <v>744</v>
      </c>
    </row>
    <row r="8" s="1" customFormat="1" ht="60.75" spans="1:1">
      <c r="A8" s="31" t="s">
        <v>745</v>
      </c>
    </row>
    <row r="9" s="1" customFormat="1" ht="20.25" spans="1:1">
      <c r="A9" s="31" t="s">
        <v>746</v>
      </c>
    </row>
    <row r="10" s="1" customFormat="1" ht="43" customHeight="1" spans="1:1">
      <c r="A10" s="31" t="s">
        <v>747</v>
      </c>
    </row>
    <row r="11" s="1" customFormat="1" ht="73" customHeight="1" spans="1:1">
      <c r="A11" s="32" t="s">
        <v>748</v>
      </c>
    </row>
    <row r="12" s="1" customFormat="1" ht="20.25" spans="1:1">
      <c r="A12" s="31" t="s">
        <v>749</v>
      </c>
    </row>
    <row r="13" s="1" customFormat="1" ht="81" spans="1:1">
      <c r="A13" s="31" t="s">
        <v>750</v>
      </c>
    </row>
    <row r="14" s="1" customFormat="1" ht="40.5" spans="1:1">
      <c r="A14" s="31" t="s">
        <v>751</v>
      </c>
    </row>
  </sheetData>
  <pageMargins left="0.75" right="0.75" top="1" bottom="1" header="0.5" footer="0.5"/>
  <headerFooter/>
</worksheet>
</file>

<file path=xl/worksheets/sheet3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
  <sheetViews>
    <sheetView workbookViewId="0">
      <selection activeCell="D8" sqref="D8"/>
    </sheetView>
  </sheetViews>
  <sheetFormatPr defaultColWidth="8.66666666666667" defaultRowHeight="14.25" outlineLevelRow="1"/>
  <cols>
    <col min="1" max="16384" width="8.66666666666667" style="2"/>
  </cols>
  <sheetData>
    <row r="1" s="2" customFormat="1" ht="42" customHeight="1" spans="1:9">
      <c r="A1" s="27" t="s">
        <v>29</v>
      </c>
      <c r="B1" s="27"/>
      <c r="C1" s="27"/>
      <c r="D1" s="27"/>
      <c r="E1" s="27"/>
      <c r="F1" s="27"/>
      <c r="G1" s="27"/>
      <c r="H1" s="27"/>
      <c r="I1" s="27"/>
    </row>
    <row r="2" s="2" customFormat="1" ht="45" customHeight="1" spans="1:9">
      <c r="A2" s="28" t="s">
        <v>752</v>
      </c>
      <c r="B2" s="29"/>
      <c r="C2" s="29"/>
      <c r="D2" s="29"/>
      <c r="E2" s="29"/>
      <c r="F2" s="29"/>
      <c r="G2" s="29"/>
      <c r="H2" s="29"/>
      <c r="I2" s="29"/>
    </row>
  </sheetData>
  <mergeCells count="2">
    <mergeCell ref="A1:I1"/>
    <mergeCell ref="A2:I2"/>
  </mergeCells>
  <pageMargins left="0.75" right="0.75" top="1" bottom="1" header="0.5" footer="0.5"/>
  <headerFooter/>
</worksheet>
</file>

<file path=xl/worksheets/sheet3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24"/>
  <sheetViews>
    <sheetView workbookViewId="0">
      <selection activeCell="C7" sqref="C7"/>
    </sheetView>
  </sheetViews>
  <sheetFormatPr defaultColWidth="7.625" defaultRowHeight="12.75" outlineLevelCol="2"/>
  <cols>
    <col min="1" max="1" width="30.25" style="5" customWidth="1"/>
    <col min="2" max="3" width="14.9916666666667" style="7" customWidth="1"/>
    <col min="4" max="4" width="8.54166666666667" style="5"/>
    <col min="5" max="5" width="7.23333333333333" style="5" customWidth="1"/>
    <col min="6" max="16384" width="7.625" style="5"/>
  </cols>
  <sheetData>
    <row r="1" s="5" customFormat="1" ht="22.5" spans="1:3">
      <c r="A1" s="8" t="s">
        <v>753</v>
      </c>
      <c r="B1" s="9"/>
      <c r="C1" s="9"/>
    </row>
    <row r="2" s="5" customFormat="1" spans="2:3">
      <c r="B2" s="7"/>
      <c r="C2" s="10"/>
    </row>
    <row r="3" s="5" customFormat="1" spans="1:3">
      <c r="A3" s="11"/>
      <c r="B3" s="7"/>
      <c r="C3" s="10" t="s">
        <v>122</v>
      </c>
    </row>
    <row r="4" s="5" customFormat="1" ht="15.4" customHeight="1" spans="1:3">
      <c r="A4" s="12" t="s">
        <v>451</v>
      </c>
      <c r="B4" s="13" t="s">
        <v>754</v>
      </c>
      <c r="C4" s="13" t="s">
        <v>755</v>
      </c>
    </row>
    <row r="5" s="5" customFormat="1" ht="15.4" customHeight="1" spans="1:3">
      <c r="A5" s="14" t="s">
        <v>756</v>
      </c>
      <c r="B5" s="15">
        <v>1634.86</v>
      </c>
      <c r="C5" s="16">
        <v>1125.53</v>
      </c>
    </row>
    <row r="6" s="5" customFormat="1" ht="15.4" customHeight="1" spans="1:3">
      <c r="A6" s="14" t="s">
        <v>757</v>
      </c>
      <c r="B6" s="17">
        <v>41.03</v>
      </c>
      <c r="C6" s="18">
        <v>5.73</v>
      </c>
    </row>
    <row r="7" s="6" customFormat="1" ht="15.4" customHeight="1" spans="1:3">
      <c r="A7" s="19" t="s">
        <v>758</v>
      </c>
      <c r="B7" s="17">
        <v>585</v>
      </c>
      <c r="C7" s="18">
        <v>552</v>
      </c>
    </row>
    <row r="8" s="5" customFormat="1" ht="15.4" customHeight="1" spans="1:3">
      <c r="A8" s="14" t="s">
        <v>759</v>
      </c>
      <c r="B8" s="17">
        <v>66.76</v>
      </c>
      <c r="C8" s="18">
        <v>128.93</v>
      </c>
    </row>
    <row r="9" s="5" customFormat="1" ht="15.4" customHeight="1" spans="1:3">
      <c r="A9" s="14" t="s">
        <v>760</v>
      </c>
      <c r="B9" s="17">
        <v>518.24</v>
      </c>
      <c r="C9" s="18">
        <v>423.07</v>
      </c>
    </row>
    <row r="10" s="5" customFormat="1" ht="15.4" customHeight="1" spans="1:3">
      <c r="A10" s="14" t="s">
        <v>761</v>
      </c>
      <c r="B10" s="17">
        <v>1008.83</v>
      </c>
      <c r="C10" s="18">
        <v>567.8</v>
      </c>
    </row>
    <row r="11" s="5" customFormat="1" ht="15.4" customHeight="1" spans="1:3">
      <c r="A11" s="14" t="s">
        <v>762</v>
      </c>
      <c r="B11" s="20"/>
      <c r="C11" s="18">
        <v>567.8</v>
      </c>
    </row>
    <row r="12" s="5" customFormat="1" ht="15.4" customHeight="1" spans="1:3">
      <c r="A12" s="14" t="s">
        <v>763</v>
      </c>
      <c r="B12" s="21"/>
      <c r="C12" s="22">
        <v>0</v>
      </c>
    </row>
    <row r="13" s="5" customFormat="1" ht="15.4" customHeight="1" spans="1:3">
      <c r="A13" s="14" t="s">
        <v>764</v>
      </c>
      <c r="B13" s="21"/>
      <c r="C13" s="22">
        <v>0</v>
      </c>
    </row>
    <row r="14" s="5" customFormat="1" ht="15.4" customHeight="1" spans="1:3">
      <c r="A14" s="14" t="s">
        <v>765</v>
      </c>
      <c r="B14" s="23"/>
      <c r="C14" s="24"/>
    </row>
    <row r="15" s="5" customFormat="1" ht="15.4" customHeight="1" spans="1:3">
      <c r="A15" s="14" t="s">
        <v>766</v>
      </c>
      <c r="B15" s="23"/>
      <c r="C15" s="25">
        <v>1</v>
      </c>
    </row>
    <row r="16" s="5" customFormat="1" ht="15.4" customHeight="1" spans="1:3">
      <c r="A16" s="14" t="s">
        <v>767</v>
      </c>
      <c r="B16" s="26"/>
      <c r="C16" s="25">
        <v>1</v>
      </c>
    </row>
    <row r="17" s="5" customFormat="1" ht="15.4" customHeight="1" spans="1:3">
      <c r="A17" s="14" t="s">
        <v>768</v>
      </c>
      <c r="B17" s="26"/>
      <c r="C17" s="25">
        <v>5</v>
      </c>
    </row>
    <row r="18" s="5" customFormat="1" ht="15.4" customHeight="1" spans="1:3">
      <c r="A18" s="14" t="s">
        <v>769</v>
      </c>
      <c r="B18" s="26"/>
      <c r="C18" s="25">
        <v>169</v>
      </c>
    </row>
    <row r="19" s="5" customFormat="1" ht="15.4" customHeight="1" spans="1:3">
      <c r="A19" s="14" t="s">
        <v>770</v>
      </c>
      <c r="B19" s="26"/>
      <c r="C19" s="25">
        <v>5650</v>
      </c>
    </row>
    <row r="20" s="5" customFormat="1" ht="15.4" customHeight="1" spans="1:3">
      <c r="A20" s="14" t="s">
        <v>771</v>
      </c>
      <c r="B20" s="26"/>
      <c r="C20" s="25"/>
    </row>
    <row r="21" s="5" customFormat="1" ht="15.4" customHeight="1" spans="1:3">
      <c r="A21" s="14" t="s">
        <v>772</v>
      </c>
      <c r="B21" s="26"/>
      <c r="C21" s="25">
        <v>44639</v>
      </c>
    </row>
    <row r="22" s="5" customFormat="1" ht="15.4" customHeight="1" spans="1:3">
      <c r="A22" s="14" t="s">
        <v>773</v>
      </c>
      <c r="B22" s="26"/>
      <c r="C22" s="25"/>
    </row>
    <row r="23" s="5" customFormat="1" ht="15.4" customHeight="1" spans="1:3">
      <c r="A23" s="14" t="s">
        <v>774</v>
      </c>
      <c r="B23" s="26"/>
      <c r="C23" s="25"/>
    </row>
    <row r="24" s="5" customFormat="1" ht="15.4" customHeight="1" spans="1:3">
      <c r="A24" s="14" t="s">
        <v>775</v>
      </c>
      <c r="B24" s="26"/>
      <c r="C24" s="25"/>
    </row>
  </sheetData>
  <mergeCells count="1">
    <mergeCell ref="A1:C1"/>
  </mergeCells>
  <pageMargins left="0.75" right="0.75" top="1" bottom="1" header="0.5" footer="0.5"/>
  <pageSetup paperSize="9" orientation="portrait"/>
  <headerFooter/>
</worksheet>
</file>

<file path=xl/worksheets/sheet3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10"/>
  <sheetViews>
    <sheetView workbookViewId="0">
      <selection activeCell="A8" sqref="A8"/>
    </sheetView>
  </sheetViews>
  <sheetFormatPr defaultColWidth="8.8" defaultRowHeight="14.25"/>
  <cols>
    <col min="1" max="1" width="123.2" style="2" customWidth="1"/>
    <col min="2" max="16384" width="8.8" style="2"/>
  </cols>
  <sheetData>
    <row r="1" s="1" customFormat="1" ht="27" spans="1:1">
      <c r="A1" s="3" t="s">
        <v>776</v>
      </c>
    </row>
    <row r="2" s="1" customFormat="1" ht="20.25" spans="1:1">
      <c r="A2" s="4" t="s">
        <v>34</v>
      </c>
    </row>
    <row r="3" s="1" customFormat="1" ht="141.75" spans="1:1">
      <c r="A3" s="4" t="s">
        <v>777</v>
      </c>
    </row>
    <row r="4" s="1" customFormat="1" ht="20.25" spans="1:1">
      <c r="A4" s="4" t="s">
        <v>34</v>
      </c>
    </row>
    <row r="5" s="1" customFormat="1"/>
    <row r="6" s="1" customFormat="1"/>
    <row r="7" s="1" customFormat="1"/>
    <row r="8" s="1" customFormat="1"/>
    <row r="9" s="1" customFormat="1"/>
    <row r="10" s="1" customFormat="1"/>
  </sheetData>
  <pageMargins left="0.75" right="0.75" top="1" bottom="1" header="0.5" footer="0.5"/>
  <pageSetup paperSize="9" orientation="landscape"/>
  <headerFooter/>
</worksheet>
</file>

<file path=docProps/app.xml><?xml version="1.0" encoding="utf-8"?>
<Properties xmlns="http://schemas.openxmlformats.org/officeDocument/2006/extended-properties" xmlns:vt="http://schemas.openxmlformats.org/officeDocument/2006/docPropsVTypes">
  <Company>Lenovo</Company>
  <Application>Microsoft Excel</Application>
  <HeadingPairs>
    <vt:vector size="2" baseType="variant">
      <vt:variant>
        <vt:lpstr>工作表</vt:lpstr>
      </vt:variant>
      <vt:variant>
        <vt:i4>32</vt:i4>
      </vt:variant>
    </vt:vector>
  </HeadingPairs>
  <TitlesOfParts>
    <vt:vector size="32" baseType="lpstr">
      <vt:lpstr>目录</vt:lpstr>
      <vt:lpstr>1</vt:lpstr>
      <vt:lpstr>2</vt:lpstr>
      <vt:lpstr>3</vt:lpstr>
      <vt:lpstr>4</vt:lpstr>
      <vt:lpstr>5</vt:lpstr>
      <vt:lpstr>6</vt:lpstr>
      <vt:lpstr>7</vt:lpstr>
      <vt:lpstr>8</vt:lpstr>
      <vt:lpstr>9</vt:lpstr>
      <vt:lpstr>10</vt:lpstr>
      <vt:lpstr>11</vt:lpstr>
      <vt:lpstr>12</vt:lpstr>
      <vt:lpstr>13</vt:lpstr>
      <vt:lpstr>14</vt:lpstr>
      <vt:lpstr>15</vt:lpstr>
      <vt:lpstr>16</vt:lpstr>
      <vt:lpstr>17</vt:lpstr>
      <vt:lpstr>18</vt:lpstr>
      <vt:lpstr>19</vt:lpstr>
      <vt:lpstr>20</vt:lpstr>
      <vt:lpstr>21</vt:lpstr>
      <vt:lpstr>22</vt:lpstr>
      <vt:lpstr>23</vt:lpstr>
      <vt:lpstr>24</vt:lpstr>
      <vt:lpstr>25</vt:lpstr>
      <vt:lpstr>26</vt:lpstr>
      <vt:lpstr>27</vt:lpstr>
      <vt:lpstr>28</vt:lpstr>
      <vt:lpstr>29</vt:lpstr>
      <vt:lpstr>30</vt:lpstr>
      <vt:lpstr>31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温奇峰</dc:creator>
  <cp:lastModifiedBy>Administrator</cp:lastModifiedBy>
  <dcterms:created xsi:type="dcterms:W3CDTF">2021-08-11T10:35:00Z</dcterms:created>
  <cp:lastPrinted>2021-08-11T12:27:00Z</cp:lastPrinted>
  <dcterms:modified xsi:type="dcterms:W3CDTF">2024-10-24T03:11:01Z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2052-12.1.0.18608</vt:lpwstr>
  </property>
  <property fmtid="{D5CDD505-2E9C-101B-9397-08002B2CF9AE}" pid="3" name="ICV">
    <vt:lpwstr>6C2B052B0B6D4C40A8CDDDD982958C5B_13</vt:lpwstr>
  </property>
</Properties>
</file>